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0" windowWidth="18540" windowHeight="12384" activeTab="0"/>
  </bookViews>
  <sheets>
    <sheet name="LT-Breite" sheetId="1" r:id="rId1"/>
    <sheet name="LT-Distanz" sheetId="2" r:id="rId2"/>
  </sheets>
  <definedNames/>
  <calcPr fullCalcOnLoad="1"/>
</workbook>
</file>

<file path=xl/sharedStrings.xml><?xml version="1.0" encoding="utf-8"?>
<sst xmlns="http://schemas.openxmlformats.org/spreadsheetml/2006/main" count="616" uniqueCount="82">
  <si>
    <t>Technische Änderungen und Irrtümer vorbehalten, Januar 2006</t>
  </si>
  <si>
    <t>Bildgröße:</t>
  </si>
  <si>
    <t>Weitwinkelzoom:</t>
  </si>
  <si>
    <t>Weitwinkel Fix</t>
  </si>
  <si>
    <t>TELE-OPTIKEN ISCO</t>
  </si>
  <si>
    <t>MT-1040/MT-1045</t>
  </si>
  <si>
    <t>MT-840</t>
  </si>
  <si>
    <t>MT-1040</t>
  </si>
  <si>
    <t>für MT840/MT-1040/MT-1045</t>
  </si>
  <si>
    <t>GT-2000/MT830+/MT1030+/MT1045</t>
  </si>
  <si>
    <t>LT35/LT30/LT25</t>
  </si>
  <si>
    <t>LT20</t>
  </si>
  <si>
    <t>LT265</t>
  </si>
  <si>
    <t>LT245</t>
  </si>
  <si>
    <t>MT-1045</t>
  </si>
  <si>
    <t>Bestellnummer:</t>
  </si>
  <si>
    <t>F=1.7-2.0, f=24,2-29mm/21,6-25,9mm</t>
  </si>
  <si>
    <t>F=2.4-2.6, f=25,7-30,8mm</t>
  </si>
  <si>
    <t>F=2.7-2.88 / f=28,43-32,73mm</t>
  </si>
  <si>
    <t>F=2.2-2.5</t>
  </si>
  <si>
    <t>f=28.4-34.0mm</t>
  </si>
  <si>
    <t>F=2.5-2.9</t>
  </si>
  <si>
    <t>f=22.4-27.0mm</t>
  </si>
  <si>
    <t>Offset Angle</t>
  </si>
  <si>
    <t>Projektionswinkel</t>
  </si>
  <si>
    <t>F2,3-2,8 / 11,4 - 14,6°</t>
  </si>
  <si>
    <t>F2.3 / 0°</t>
  </si>
  <si>
    <t>F2.7</t>
  </si>
  <si>
    <t>F2.3</t>
  </si>
  <si>
    <t>8,5°-11,2°</t>
  </si>
  <si>
    <t>9,7°-12,1°</t>
  </si>
  <si>
    <t>15,2°</t>
  </si>
  <si>
    <t>12,2°</t>
  </si>
  <si>
    <t>19,4°</t>
  </si>
  <si>
    <t>15,4°</t>
  </si>
  <si>
    <t xml:space="preserve">Throwing Ratio </t>
  </si>
  <si>
    <t>87mm</t>
  </si>
  <si>
    <t>112mm</t>
  </si>
  <si>
    <t>150mm</t>
  </si>
  <si>
    <t>93mm</t>
  </si>
  <si>
    <t>1:1,5-1,8</t>
  </si>
  <si>
    <t>1:1,8-2,16</t>
  </si>
  <si>
    <t>2,0-2,30 : 1</t>
  </si>
  <si>
    <t>1 : 1,9 - 2,4</t>
  </si>
  <si>
    <t>1 : 1,5 - 1,9</t>
  </si>
  <si>
    <t>LensShift: Vertikal</t>
  </si>
  <si>
    <t>nein</t>
  </si>
  <si>
    <t>-</t>
  </si>
  <si>
    <t>LensShift: Horizontal</t>
  </si>
  <si>
    <t>min/max Bilddiagonale in mm</t>
  </si>
  <si>
    <t>25 - 500</t>
  </si>
  <si>
    <t>540 - 7620mm</t>
  </si>
  <si>
    <t>(21"-300")</t>
  </si>
  <si>
    <t>762 - 7620mm</t>
  </si>
  <si>
    <t>(30"-300")</t>
  </si>
  <si>
    <t>700 -6790mm</t>
  </si>
  <si>
    <t>760 - 12700</t>
  </si>
  <si>
    <t>Bildbreite:</t>
  </si>
  <si>
    <t>Bildhöhe:</t>
  </si>
  <si>
    <t>Bilddiagonale:</t>
  </si>
  <si>
    <t>Weit</t>
  </si>
  <si>
    <t>Tele</t>
  </si>
  <si>
    <t>Fix</t>
  </si>
  <si>
    <t>mm</t>
  </si>
  <si>
    <t>inch</t>
  </si>
  <si>
    <t>Distanzmin</t>
  </si>
  <si>
    <t>Distanzmax</t>
  </si>
  <si>
    <t>Distanz</t>
  </si>
  <si>
    <t>Technische Änderungen und Irrtümer vorbehalten, Januar2006</t>
  </si>
  <si>
    <t>8,5°-12,1°</t>
  </si>
  <si>
    <t>min/max Distanz in mm</t>
  </si>
  <si>
    <t>690 - 109000mm</t>
  </si>
  <si>
    <t>1 070 - 13 320mm</t>
  </si>
  <si>
    <t>100 - 10000mm</t>
  </si>
  <si>
    <t>1 200 - 24 600m</t>
  </si>
  <si>
    <t>900-19 000m</t>
  </si>
  <si>
    <t>Breite-max</t>
  </si>
  <si>
    <t>Breite-min</t>
  </si>
  <si>
    <t>Nein</t>
  </si>
  <si>
    <t>LT380</t>
  </si>
  <si>
    <t>Bitte in das blaue Feld die gewünschte Bildbreite in mm angeben.</t>
  </si>
  <si>
    <t>Bitte in das blaue Feld die Distanz in mm angeben.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</si>
</sst>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;[Red]\(0\)"/>
    <numFmt numFmtId="173" formatCode="0.0_ 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b/>
      <sz val="6.5"/>
      <name val="Arial"/>
      <family val="2"/>
    </font>
    <font>
      <sz val="6.5"/>
      <color indexed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49" fontId="12" fillId="2" borderId="4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wrapText="1"/>
    </xf>
    <xf numFmtId="49" fontId="12" fillId="2" borderId="5" xfId="0" applyNumberFormat="1" applyFont="1" applyFill="1" applyBorder="1" applyAlignment="1">
      <alignment horizontal="center" wrapText="1"/>
    </xf>
    <xf numFmtId="49" fontId="12" fillId="2" borderId="0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wrapText="1"/>
    </xf>
    <xf numFmtId="0" fontId="15" fillId="2" borderId="0" xfId="0" applyFont="1" applyFill="1" applyBorder="1" applyAlignment="1">
      <alignment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20" fontId="15" fillId="2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1" fontId="17" fillId="5" borderId="6" xfId="0" applyNumberFormat="1" applyFont="1" applyFill="1" applyBorder="1" applyAlignment="1" applyProtection="1">
      <alignment horizontal="center"/>
      <protection locked="0"/>
    </xf>
    <xf numFmtId="1" fontId="18" fillId="2" borderId="7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 applyProtection="1">
      <alignment/>
      <protection/>
    </xf>
    <xf numFmtId="1" fontId="0" fillId="2" borderId="7" xfId="0" applyNumberFormat="1" applyFont="1" applyFill="1" applyBorder="1" applyAlignment="1">
      <alignment/>
    </xf>
    <xf numFmtId="1" fontId="7" fillId="2" borderId="7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1" fontId="7" fillId="3" borderId="6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18" fillId="2" borderId="1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18" fillId="2" borderId="13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 applyProtection="1">
      <alignment horizontal="center"/>
      <protection/>
    </xf>
    <xf numFmtId="1" fontId="0" fillId="2" borderId="13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18" fillId="2" borderId="16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2" borderId="5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5" fillId="2" borderId="0" xfId="0" applyFont="1" applyFill="1" applyAlignment="1">
      <alignment/>
    </xf>
    <xf numFmtId="1" fontId="7" fillId="3" borderId="6" xfId="0" applyNumberFormat="1" applyFont="1" applyFill="1" applyBorder="1" applyAlignment="1">
      <alignment/>
    </xf>
    <xf numFmtId="1" fontId="7" fillId="4" borderId="8" xfId="0" applyNumberFormat="1" applyFont="1" applyFill="1" applyBorder="1" applyAlignment="1">
      <alignment/>
    </xf>
    <xf numFmtId="1" fontId="7" fillId="3" borderId="7" xfId="0" applyNumberFormat="1" applyFont="1" applyFill="1" applyBorder="1" applyAlignment="1">
      <alignment/>
    </xf>
    <xf numFmtId="1" fontId="7" fillId="4" borderId="7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" fontId="0" fillId="2" borderId="16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9" fillId="2" borderId="0" xfId="0" applyNumberFormat="1" applyFont="1" applyFill="1" applyBorder="1" applyAlignment="1">
      <alignment horizontal="center"/>
    </xf>
    <xf numFmtId="1" fontId="19" fillId="2" borderId="0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95250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028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53</xdr:col>
      <xdr:colOff>552450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028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2"/>
  <dimension ref="A1:BO145"/>
  <sheetViews>
    <sheetView tabSelected="1" zoomScale="75" zoomScaleNormal="75" workbookViewId="0" topLeftCell="A1">
      <pane xSplit="1" ySplit="14" topLeftCell="B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4" sqref="A14"/>
    </sheetView>
  </sheetViews>
  <sheetFormatPr defaultColWidth="11.421875" defaultRowHeight="12.75"/>
  <cols>
    <col min="1" max="1" width="23.8515625" style="1" customWidth="1"/>
    <col min="2" max="2" width="8.28125" style="1" customWidth="1"/>
    <col min="3" max="4" width="11.8515625" style="1" customWidth="1"/>
    <col min="5" max="5" width="0" style="1" hidden="1" customWidth="1"/>
    <col min="6" max="7" width="6.140625" style="1" hidden="1" customWidth="1"/>
    <col min="8" max="9" width="0" style="1" hidden="1" customWidth="1"/>
    <col min="10" max="10" width="6.140625" style="1" hidden="1" customWidth="1"/>
    <col min="11" max="12" width="0" style="1" hidden="1" customWidth="1"/>
    <col min="13" max="13" width="6.140625" style="1" hidden="1" customWidth="1"/>
    <col min="14" max="14" width="0" style="1" hidden="1" customWidth="1"/>
    <col min="15" max="15" width="5.140625" style="1" hidden="1" customWidth="1"/>
    <col min="16" max="55" width="0" style="1" hidden="1" customWidth="1"/>
    <col min="56" max="57" width="13.28125" style="2" bestFit="1" customWidth="1"/>
    <col min="58" max="63" width="13.28125" style="2" hidden="1" customWidth="1"/>
    <col min="64" max="64" width="11.00390625" style="2" hidden="1" customWidth="1"/>
    <col min="65" max="65" width="13.28125" style="2" hidden="1" customWidth="1"/>
    <col min="66" max="16384" width="11.421875" style="1" customWidth="1"/>
  </cols>
  <sheetData>
    <row r="1" ht="51.75" customHeight="1">
      <c r="A1" s="1" t="s">
        <v>0</v>
      </c>
    </row>
    <row r="2" spans="14:16" ht="15" customHeight="1" thickBot="1">
      <c r="N2" s="3"/>
      <c r="O2" s="3"/>
      <c r="P2" s="3"/>
    </row>
    <row r="3" spans="1:65" s="3" customFormat="1" ht="17.25">
      <c r="A3" s="4" t="s">
        <v>1</v>
      </c>
      <c r="B3" s="5"/>
      <c r="C3" s="5"/>
      <c r="D3" s="5"/>
      <c r="E3" s="5"/>
      <c r="F3" s="5"/>
      <c r="G3" s="5"/>
      <c r="H3" s="6" t="s">
        <v>2</v>
      </c>
      <c r="I3" s="5"/>
      <c r="J3" s="5"/>
      <c r="K3" s="5"/>
      <c r="L3" s="5"/>
      <c r="M3" s="5"/>
      <c r="N3" s="7" t="s">
        <v>3</v>
      </c>
      <c r="O3" s="5"/>
      <c r="P3" s="5"/>
      <c r="Q3" s="7" t="s">
        <v>4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8"/>
      <c r="BE3" s="9"/>
      <c r="BF3" s="10"/>
      <c r="BG3" s="11"/>
      <c r="BH3" s="8"/>
      <c r="BI3" s="9"/>
      <c r="BJ3" s="12"/>
      <c r="BK3" s="11"/>
      <c r="BL3" s="13"/>
      <c r="BM3" s="9"/>
    </row>
    <row r="4" spans="1:65" s="3" customFormat="1" ht="17.25">
      <c r="A4" s="14"/>
      <c r="B4" s="15"/>
      <c r="D4" s="16"/>
      <c r="E4" s="17"/>
      <c r="H4" s="18" t="s">
        <v>5</v>
      </c>
      <c r="K4" s="19" t="s">
        <v>6</v>
      </c>
      <c r="N4" s="19" t="s">
        <v>7</v>
      </c>
      <c r="P4" s="19" t="s">
        <v>6</v>
      </c>
      <c r="Q4" s="20" t="s">
        <v>8</v>
      </c>
      <c r="T4" s="20" t="s">
        <v>9</v>
      </c>
      <c r="BD4" s="21" t="s">
        <v>79</v>
      </c>
      <c r="BE4" s="22"/>
      <c r="BF4" s="23" t="s">
        <v>10</v>
      </c>
      <c r="BG4" s="23"/>
      <c r="BH4" s="21" t="s">
        <v>11</v>
      </c>
      <c r="BI4" s="22"/>
      <c r="BJ4" s="23" t="s">
        <v>12</v>
      </c>
      <c r="BK4" s="24"/>
      <c r="BL4" s="21" t="s">
        <v>13</v>
      </c>
      <c r="BM4" s="25"/>
    </row>
    <row r="5" spans="1:65" s="3" customFormat="1" ht="15">
      <c r="A5" s="14"/>
      <c r="E5" s="17"/>
      <c r="F5" s="26"/>
      <c r="N5" s="19" t="s">
        <v>14</v>
      </c>
      <c r="BD5" s="27"/>
      <c r="BE5" s="28"/>
      <c r="BF5" s="29"/>
      <c r="BG5" s="29"/>
      <c r="BH5" s="27"/>
      <c r="BI5" s="28"/>
      <c r="BJ5" s="30"/>
      <c r="BK5" s="30"/>
      <c r="BL5" s="31"/>
      <c r="BM5" s="32"/>
    </row>
    <row r="6" spans="1:65" s="3" customFormat="1" ht="16.5" customHeight="1">
      <c r="A6" s="33"/>
      <c r="D6" s="34"/>
      <c r="E6" s="35" t="s">
        <v>15</v>
      </c>
      <c r="F6" s="35"/>
      <c r="G6" s="34"/>
      <c r="H6" s="18">
        <v>50018706</v>
      </c>
      <c r="I6" s="34"/>
      <c r="J6" s="34"/>
      <c r="K6" s="34"/>
      <c r="L6" s="34"/>
      <c r="M6" s="34"/>
      <c r="N6" s="18">
        <v>50018707</v>
      </c>
      <c r="O6" s="34"/>
      <c r="P6" s="34"/>
      <c r="Q6" s="18">
        <v>100002743</v>
      </c>
      <c r="R6" s="18">
        <v>100002741</v>
      </c>
      <c r="S6" s="18">
        <v>100002742</v>
      </c>
      <c r="T6" s="18">
        <v>100002053</v>
      </c>
      <c r="U6" s="18">
        <v>100002054</v>
      </c>
      <c r="V6" s="18">
        <v>100002052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6" t="s">
        <v>16</v>
      </c>
      <c r="BE6" s="37"/>
      <c r="BF6" s="38" t="s">
        <v>17</v>
      </c>
      <c r="BG6" s="34"/>
      <c r="BH6" s="36" t="s">
        <v>18</v>
      </c>
      <c r="BI6" s="37"/>
      <c r="BJ6" s="39" t="s">
        <v>19</v>
      </c>
      <c r="BK6" s="39" t="s">
        <v>20</v>
      </c>
      <c r="BL6" s="40" t="s">
        <v>21</v>
      </c>
      <c r="BM6" s="41" t="s">
        <v>22</v>
      </c>
    </row>
    <row r="7" spans="1:65" s="43" customFormat="1" ht="8.25">
      <c r="A7" s="42" t="s">
        <v>23</v>
      </c>
      <c r="E7" s="43" t="s">
        <v>24</v>
      </c>
      <c r="F7" s="44"/>
      <c r="H7" s="43" t="s">
        <v>25</v>
      </c>
      <c r="N7" s="43" t="s">
        <v>26</v>
      </c>
      <c r="Q7" s="45" t="s">
        <v>27</v>
      </c>
      <c r="R7" s="43" t="s">
        <v>27</v>
      </c>
      <c r="S7" s="43" t="s">
        <v>28</v>
      </c>
      <c r="T7" s="45" t="s">
        <v>27</v>
      </c>
      <c r="U7" s="43" t="s">
        <v>27</v>
      </c>
      <c r="V7" s="43" t="s">
        <v>28</v>
      </c>
      <c r="BD7" s="46" t="s">
        <v>29</v>
      </c>
      <c r="BE7" s="47"/>
      <c r="BF7" s="48" t="s">
        <v>30</v>
      </c>
      <c r="BG7" s="48"/>
      <c r="BH7" s="46"/>
      <c r="BI7" s="47"/>
      <c r="BJ7" s="48" t="s">
        <v>31</v>
      </c>
      <c r="BK7" s="48" t="s">
        <v>32</v>
      </c>
      <c r="BL7" s="46" t="s">
        <v>33</v>
      </c>
      <c r="BM7" s="47" t="s">
        <v>34</v>
      </c>
    </row>
    <row r="8" spans="1:65" s="43" customFormat="1" ht="8.25">
      <c r="A8" s="42" t="s">
        <v>35</v>
      </c>
      <c r="F8" s="44"/>
      <c r="Q8" s="49" t="s">
        <v>36</v>
      </c>
      <c r="R8" s="49" t="s">
        <v>37</v>
      </c>
      <c r="S8" s="49" t="s">
        <v>38</v>
      </c>
      <c r="T8" s="49" t="s">
        <v>39</v>
      </c>
      <c r="U8" s="49" t="s">
        <v>37</v>
      </c>
      <c r="V8" s="49" t="s">
        <v>38</v>
      </c>
      <c r="BD8" s="46" t="s">
        <v>40</v>
      </c>
      <c r="BE8" s="47"/>
      <c r="BF8" s="48" t="s">
        <v>41</v>
      </c>
      <c r="BG8" s="48"/>
      <c r="BH8" s="46" t="s">
        <v>42</v>
      </c>
      <c r="BI8" s="47"/>
      <c r="BJ8" s="45" t="s">
        <v>43</v>
      </c>
      <c r="BK8" s="45"/>
      <c r="BL8" s="50" t="s">
        <v>44</v>
      </c>
      <c r="BM8" s="51"/>
    </row>
    <row r="9" spans="1:65" s="43" customFormat="1" ht="8.25">
      <c r="A9" s="42" t="s">
        <v>45</v>
      </c>
      <c r="F9" s="44"/>
      <c r="Q9" s="49"/>
      <c r="R9" s="49"/>
      <c r="S9" s="49"/>
      <c r="T9" s="49"/>
      <c r="U9" s="49"/>
      <c r="V9" s="49"/>
      <c r="BD9" s="46" t="s">
        <v>46</v>
      </c>
      <c r="BE9" s="47"/>
      <c r="BF9" s="48" t="s">
        <v>46</v>
      </c>
      <c r="BG9" s="48"/>
      <c r="BH9" s="46" t="s">
        <v>46</v>
      </c>
      <c r="BI9" s="47"/>
      <c r="BJ9" s="48" t="s">
        <v>47</v>
      </c>
      <c r="BK9" s="45"/>
      <c r="BL9" s="46" t="s">
        <v>47</v>
      </c>
      <c r="BM9" s="51"/>
    </row>
    <row r="10" spans="1:65" s="43" customFormat="1" ht="8.25">
      <c r="A10" s="42" t="s">
        <v>48</v>
      </c>
      <c r="F10" s="44"/>
      <c r="Q10" s="49"/>
      <c r="R10" s="49"/>
      <c r="S10" s="49"/>
      <c r="T10" s="49"/>
      <c r="U10" s="49"/>
      <c r="V10" s="49"/>
      <c r="BD10" s="46" t="s">
        <v>46</v>
      </c>
      <c r="BE10" s="47"/>
      <c r="BF10" s="48" t="s">
        <v>46</v>
      </c>
      <c r="BG10" s="48"/>
      <c r="BH10" s="46" t="s">
        <v>46</v>
      </c>
      <c r="BI10" s="47"/>
      <c r="BJ10" s="48" t="s">
        <v>47</v>
      </c>
      <c r="BK10" s="45"/>
      <c r="BL10" s="46" t="s">
        <v>47</v>
      </c>
      <c r="BM10" s="51"/>
    </row>
    <row r="11" spans="1:65" s="53" customFormat="1" ht="13.5" customHeight="1" thickBot="1">
      <c r="A11" s="52" t="s">
        <v>49</v>
      </c>
      <c r="H11" s="53" t="s">
        <v>50</v>
      </c>
      <c r="BD11" s="54" t="s">
        <v>51</v>
      </c>
      <c r="BE11" s="55" t="s">
        <v>52</v>
      </c>
      <c r="BF11" s="56" t="s">
        <v>53</v>
      </c>
      <c r="BG11" s="56" t="s">
        <v>54</v>
      </c>
      <c r="BH11" s="54" t="s">
        <v>55</v>
      </c>
      <c r="BI11" s="55"/>
      <c r="BJ11" s="57" t="s">
        <v>56</v>
      </c>
      <c r="BK11" s="57"/>
      <c r="BL11" s="54" t="s">
        <v>56</v>
      </c>
      <c r="BM11" s="55"/>
    </row>
    <row r="12" spans="1:65" s="3" customFormat="1" ht="17.25" customHeight="1">
      <c r="A12" s="58" t="s">
        <v>57</v>
      </c>
      <c r="B12" s="59" t="s">
        <v>58</v>
      </c>
      <c r="C12" s="59" t="s">
        <v>59</v>
      </c>
      <c r="D12" s="59" t="s">
        <v>59</v>
      </c>
      <c r="E12" s="60"/>
      <c r="F12" s="60"/>
      <c r="G12" s="5"/>
      <c r="H12" s="12" t="s">
        <v>60</v>
      </c>
      <c r="I12" s="12" t="s">
        <v>61</v>
      </c>
      <c r="J12" s="5"/>
      <c r="K12" s="12" t="s">
        <v>60</v>
      </c>
      <c r="L12" s="12" t="s">
        <v>61</v>
      </c>
      <c r="M12" s="5"/>
      <c r="N12" s="12" t="s">
        <v>62</v>
      </c>
      <c r="O12" s="5"/>
      <c r="P12" s="12" t="s">
        <v>62</v>
      </c>
      <c r="Q12" s="12" t="s">
        <v>62</v>
      </c>
      <c r="R12" s="12" t="s">
        <v>62</v>
      </c>
      <c r="S12" s="12" t="s">
        <v>62</v>
      </c>
      <c r="T12" s="12" t="s">
        <v>62</v>
      </c>
      <c r="U12" s="12" t="s">
        <v>62</v>
      </c>
      <c r="V12" s="12" t="s">
        <v>62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61" t="s">
        <v>60</v>
      </c>
      <c r="BE12" s="62" t="s">
        <v>61</v>
      </c>
      <c r="BF12" s="63" t="s">
        <v>60</v>
      </c>
      <c r="BG12" s="64" t="s">
        <v>61</v>
      </c>
      <c r="BH12" s="61" t="s">
        <v>60</v>
      </c>
      <c r="BI12" s="62" t="s">
        <v>61</v>
      </c>
      <c r="BJ12" s="63" t="s">
        <v>60</v>
      </c>
      <c r="BK12" s="64" t="s">
        <v>61</v>
      </c>
      <c r="BL12" s="61" t="s">
        <v>60</v>
      </c>
      <c r="BM12" s="62" t="s">
        <v>61</v>
      </c>
    </row>
    <row r="13" spans="1:65" s="3" customFormat="1" ht="17.25" customHeight="1" thickBot="1">
      <c r="A13" s="65" t="s">
        <v>63</v>
      </c>
      <c r="B13" s="66" t="s">
        <v>63</v>
      </c>
      <c r="C13" s="66" t="s">
        <v>63</v>
      </c>
      <c r="D13" s="66" t="s">
        <v>64</v>
      </c>
      <c r="E13" s="17"/>
      <c r="F13" s="17"/>
      <c r="H13" s="67" t="s">
        <v>65</v>
      </c>
      <c r="I13" s="67" t="s">
        <v>66</v>
      </c>
      <c r="K13" s="67" t="s">
        <v>65</v>
      </c>
      <c r="L13" s="67" t="s">
        <v>66</v>
      </c>
      <c r="N13" s="67" t="s">
        <v>67</v>
      </c>
      <c r="P13" s="67" t="s">
        <v>67</v>
      </c>
      <c r="Q13" s="67" t="s">
        <v>67</v>
      </c>
      <c r="R13" s="67" t="s">
        <v>67</v>
      </c>
      <c r="S13" s="67" t="s">
        <v>67</v>
      </c>
      <c r="T13" s="67" t="s">
        <v>67</v>
      </c>
      <c r="U13" s="67" t="s">
        <v>67</v>
      </c>
      <c r="V13" s="67" t="s">
        <v>67</v>
      </c>
      <c r="BD13" s="68" t="s">
        <v>65</v>
      </c>
      <c r="BE13" s="69" t="s">
        <v>66</v>
      </c>
      <c r="BF13" s="70" t="s">
        <v>65</v>
      </c>
      <c r="BG13" s="71" t="s">
        <v>66</v>
      </c>
      <c r="BH13" s="68" t="s">
        <v>65</v>
      </c>
      <c r="BI13" s="69" t="s">
        <v>66</v>
      </c>
      <c r="BJ13" s="70" t="s">
        <v>65</v>
      </c>
      <c r="BK13" s="71" t="s">
        <v>66</v>
      </c>
      <c r="BL13" s="68" t="s">
        <v>65</v>
      </c>
      <c r="BM13" s="69" t="s">
        <v>66</v>
      </c>
    </row>
    <row r="14" spans="1:67" s="82" customFormat="1" ht="21" thickBot="1">
      <c r="A14" s="72">
        <v>0</v>
      </c>
      <c r="B14" s="73">
        <f>A14/1.33</f>
        <v>0</v>
      </c>
      <c r="C14" s="73">
        <f>(A14)/0.8</f>
        <v>0</v>
      </c>
      <c r="D14" s="73">
        <f>SUM(C14)/25.4</f>
        <v>0</v>
      </c>
      <c r="E14" s="74">
        <f>D14/1.310236</f>
        <v>0</v>
      </c>
      <c r="F14" s="75">
        <f>D14/1.310236</f>
        <v>0</v>
      </c>
      <c r="G14" s="75">
        <f>D14/1.310236</f>
        <v>0</v>
      </c>
      <c r="H14" s="76">
        <f>(G14*34.60138)-59.0458</f>
        <v>-59.0458</v>
      </c>
      <c r="I14" s="76">
        <f>(G14*42.55973)-59.0458</f>
        <v>-59.0458</v>
      </c>
      <c r="J14" s="75">
        <f>D14/1.299921</f>
        <v>0</v>
      </c>
      <c r="K14" s="76">
        <f>(J14*34.60138)-59.0458</f>
        <v>-59.0458</v>
      </c>
      <c r="L14" s="76">
        <f>(J14*42.55973)-59.0458</f>
        <v>-59.0458</v>
      </c>
      <c r="M14" s="75">
        <f>D14/1.310236</f>
        <v>0</v>
      </c>
      <c r="N14" s="76">
        <f>(M14*27.13078)-62.693</f>
        <v>-62.693</v>
      </c>
      <c r="O14" s="75">
        <f>D14/1.299921</f>
        <v>0</v>
      </c>
      <c r="P14" s="76">
        <f>(O14*27.13078)-62.693</f>
        <v>-62.693</v>
      </c>
      <c r="Q14" s="76">
        <f>A14*3.31</f>
        <v>0</v>
      </c>
      <c r="R14" s="76">
        <f>A14*4.25</f>
        <v>0</v>
      </c>
      <c r="S14" s="76">
        <f>A14*5.68</f>
        <v>0</v>
      </c>
      <c r="T14" s="76">
        <f>A14*3.5</f>
        <v>0</v>
      </c>
      <c r="U14" s="76">
        <f>A14*4.25</f>
        <v>0</v>
      </c>
      <c r="V14" s="76">
        <f>A14*5.68</f>
        <v>0</v>
      </c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8">
        <f>A14*1.5</f>
        <v>0</v>
      </c>
      <c r="BE14" s="79">
        <f>A14*1.8</f>
        <v>0</v>
      </c>
      <c r="BF14" s="80">
        <f>A14*1.8</f>
        <v>0</v>
      </c>
      <c r="BG14" s="81">
        <f>A14*2.16</f>
        <v>0</v>
      </c>
      <c r="BH14" s="78">
        <f>A14*2</f>
        <v>0</v>
      </c>
      <c r="BI14" s="79">
        <f>A14*2.3</f>
        <v>0</v>
      </c>
      <c r="BJ14" s="80">
        <f>A14*1.9</f>
        <v>0</v>
      </c>
      <c r="BK14" s="81">
        <f>A14*2.4</f>
        <v>0</v>
      </c>
      <c r="BL14" s="78">
        <f>A14*1.5</f>
        <v>0</v>
      </c>
      <c r="BM14" s="79">
        <f>A14*1.9</f>
        <v>0</v>
      </c>
      <c r="BO14" s="133" t="s">
        <v>80</v>
      </c>
    </row>
    <row r="15" spans="2:65" s="86" customFormat="1" ht="12.75">
      <c r="B15" s="84"/>
      <c r="C15" s="84"/>
      <c r="D15" s="84"/>
      <c r="E15" s="84"/>
      <c r="F15" s="85"/>
      <c r="BD15" s="87"/>
      <c r="BE15" s="87"/>
      <c r="BF15" s="87"/>
      <c r="BG15" s="87"/>
      <c r="BH15" s="87"/>
      <c r="BI15" s="87"/>
      <c r="BJ15" s="84"/>
      <c r="BK15" s="84"/>
      <c r="BL15" s="84"/>
      <c r="BM15" s="84"/>
    </row>
    <row r="16" spans="2:65" s="86" customFormat="1" ht="12.75">
      <c r="B16" s="84"/>
      <c r="C16" s="84"/>
      <c r="D16" s="84"/>
      <c r="E16" s="84"/>
      <c r="F16" s="85"/>
      <c r="BD16" s="87"/>
      <c r="BE16" s="87"/>
      <c r="BF16" s="87"/>
      <c r="BG16" s="87"/>
      <c r="BH16" s="87"/>
      <c r="BI16" s="87"/>
      <c r="BJ16" s="84"/>
      <c r="BK16" s="84"/>
      <c r="BL16" s="84"/>
      <c r="BM16" s="84"/>
    </row>
    <row r="17" spans="1:65" s="86" customFormat="1" ht="13.5" thickBot="1">
      <c r="A17" s="83"/>
      <c r="B17" s="84"/>
      <c r="C17" s="84"/>
      <c r="D17" s="84"/>
      <c r="E17" s="84"/>
      <c r="F17" s="85"/>
      <c r="BD17" s="87"/>
      <c r="BE17" s="87"/>
      <c r="BF17" s="87"/>
      <c r="BG17" s="87"/>
      <c r="BH17" s="87"/>
      <c r="BI17" s="87"/>
      <c r="BJ17" s="84"/>
      <c r="BK17" s="84"/>
      <c r="BL17" s="84"/>
      <c r="BM17" s="84"/>
    </row>
    <row r="18" spans="1:65" s="86" customFormat="1" ht="12.75">
      <c r="A18" s="88">
        <v>500</v>
      </c>
      <c r="B18" s="89">
        <f aca="true" t="shared" si="0" ref="B18:B49">A18/1.33</f>
        <v>375.9398496240601</v>
      </c>
      <c r="C18" s="89">
        <f aca="true" t="shared" si="1" ref="C18:C49">(A18)/0.8</f>
        <v>625</v>
      </c>
      <c r="D18" s="89">
        <f aca="true" t="shared" si="2" ref="D18:D49">SUM(C18)/25.4</f>
        <v>24.606299212598426</v>
      </c>
      <c r="E18" s="90">
        <f aca="true" t="shared" si="3" ref="E18:E49">D18/1.310236</f>
        <v>18.780051237027852</v>
      </c>
      <c r="F18" s="91">
        <f aca="true" t="shared" si="4" ref="F18:F49">D18/1.310236</f>
        <v>18.780051237027852</v>
      </c>
      <c r="G18" s="91">
        <f aca="true" t="shared" si="5" ref="G18:G49">D18/1.310236</f>
        <v>18.780051237027852</v>
      </c>
      <c r="H18" s="91">
        <f aca="true" t="shared" si="6" ref="H18:H49">(G18*34.60138)-59.0458</f>
        <v>590.7698892718707</v>
      </c>
      <c r="I18" s="91">
        <f aca="true" t="shared" si="7" ref="I18:I49">(G18*42.55973)-59.0458</f>
        <v>740.2281100340714</v>
      </c>
      <c r="J18" s="91">
        <f aca="true" t="shared" si="8" ref="J18:J49">D18/1.299921</f>
        <v>18.929072776421354</v>
      </c>
      <c r="K18" s="91">
        <f aca="true" t="shared" si="9" ref="K18:K49">(J18*34.60138)-59.0458</f>
        <v>595.9262401846103</v>
      </c>
      <c r="L18" s="91">
        <f aca="true" t="shared" si="10" ref="L18:L49">(J18*42.55973)-59.0458</f>
        <v>746.5704265148432</v>
      </c>
      <c r="M18" s="91">
        <f aca="true" t="shared" si="11" ref="M18:M49">D18/1.310236</f>
        <v>18.780051237027852</v>
      </c>
      <c r="N18" s="91">
        <f aca="true" t="shared" si="12" ref="N18:N49">(M18*27.13078)-62.693</f>
        <v>446.82443850053056</v>
      </c>
      <c r="O18" s="91">
        <f aca="true" t="shared" si="13" ref="O18:O49">D18/1.299921</f>
        <v>18.929072776421354</v>
      </c>
      <c r="P18" s="91">
        <f aca="true" t="shared" si="14" ref="P18:P49">(O18*27.13078)-62.693</f>
        <v>450.86750910107696</v>
      </c>
      <c r="Q18" s="91">
        <f aca="true" t="shared" si="15" ref="Q18:Q49">A18*3.31</f>
        <v>1655</v>
      </c>
      <c r="R18" s="91">
        <f aca="true" t="shared" si="16" ref="R18:R49">A18*4.25</f>
        <v>2125</v>
      </c>
      <c r="S18" s="91">
        <f aca="true" t="shared" si="17" ref="S18:S49">A18*5.68</f>
        <v>2840</v>
      </c>
      <c r="T18" s="91">
        <f aca="true" t="shared" si="18" ref="T18:T49">A18*3.5</f>
        <v>1750</v>
      </c>
      <c r="U18" s="91">
        <f aca="true" t="shared" si="19" ref="U18:U49">A18*4.25</f>
        <v>2125</v>
      </c>
      <c r="V18" s="91">
        <f aca="true" t="shared" si="20" ref="V18:V49">A18*5.68</f>
        <v>2840</v>
      </c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 t="s">
        <v>46</v>
      </c>
      <c r="BE18" s="91" t="s">
        <v>46</v>
      </c>
      <c r="BF18" s="91" t="s">
        <v>46</v>
      </c>
      <c r="BG18" s="91" t="s">
        <v>46</v>
      </c>
      <c r="BH18" s="91" t="s">
        <v>46</v>
      </c>
      <c r="BI18" s="91" t="s">
        <v>46</v>
      </c>
      <c r="BJ18" s="91">
        <f aca="true" t="shared" si="21" ref="BJ18:BJ49">A18*1.98</f>
        <v>990</v>
      </c>
      <c r="BK18" s="91">
        <f aca="true" t="shared" si="22" ref="BK18:BK49">A18*2.41</f>
        <v>1205</v>
      </c>
      <c r="BL18" s="91">
        <f aca="true" t="shared" si="23" ref="BL18:BL49">A18*1.5</f>
        <v>750</v>
      </c>
      <c r="BM18" s="92">
        <f aca="true" t="shared" si="24" ref="BM18:BM49">A18*1.9</f>
        <v>950</v>
      </c>
    </row>
    <row r="19" spans="1:65" s="86" customFormat="1" ht="12.75">
      <c r="A19" s="93">
        <v>600</v>
      </c>
      <c r="B19" s="94">
        <f t="shared" si="0"/>
        <v>451.12781954887214</v>
      </c>
      <c r="C19" s="94">
        <f t="shared" si="1"/>
        <v>750</v>
      </c>
      <c r="D19" s="94">
        <f t="shared" si="2"/>
        <v>29.52755905511811</v>
      </c>
      <c r="E19" s="95">
        <f t="shared" si="3"/>
        <v>22.536061484433425</v>
      </c>
      <c r="F19" s="96">
        <f t="shared" si="4"/>
        <v>22.536061484433425</v>
      </c>
      <c r="G19" s="96">
        <f t="shared" si="5"/>
        <v>22.536061484433425</v>
      </c>
      <c r="H19" s="96">
        <f t="shared" si="6"/>
        <v>720.733027126245</v>
      </c>
      <c r="I19" s="96">
        <f t="shared" si="7"/>
        <v>900.0828920408858</v>
      </c>
      <c r="J19" s="96">
        <f t="shared" si="8"/>
        <v>22.714887331705626</v>
      </c>
      <c r="K19" s="96">
        <f t="shared" si="9"/>
        <v>726.9206482215324</v>
      </c>
      <c r="L19" s="96">
        <f t="shared" si="10"/>
        <v>907.693671817812</v>
      </c>
      <c r="M19" s="96">
        <f t="shared" si="11"/>
        <v>22.536061484433425</v>
      </c>
      <c r="N19" s="96">
        <f t="shared" si="12"/>
        <v>548.7279262006367</v>
      </c>
      <c r="O19" s="96">
        <f t="shared" si="13"/>
        <v>22.714887331705626</v>
      </c>
      <c r="P19" s="96">
        <f t="shared" si="14"/>
        <v>553.5796109212924</v>
      </c>
      <c r="Q19" s="96">
        <f t="shared" si="15"/>
        <v>1986</v>
      </c>
      <c r="R19" s="96">
        <f t="shared" si="16"/>
        <v>2550</v>
      </c>
      <c r="S19" s="96">
        <f t="shared" si="17"/>
        <v>3408</v>
      </c>
      <c r="T19" s="96">
        <f t="shared" si="18"/>
        <v>2100</v>
      </c>
      <c r="U19" s="96">
        <f t="shared" si="19"/>
        <v>2550</v>
      </c>
      <c r="V19" s="96">
        <f t="shared" si="20"/>
        <v>3408</v>
      </c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>
        <f aca="true" t="shared" si="25" ref="BD19:BD50">A19*1.5</f>
        <v>900</v>
      </c>
      <c r="BE19" s="96">
        <f aca="true" t="shared" si="26" ref="BE19:BE50">A19*1.8</f>
        <v>1080</v>
      </c>
      <c r="BF19" s="96">
        <f aca="true" t="shared" si="27" ref="BF19:BF50">A19*1.8</f>
        <v>1080</v>
      </c>
      <c r="BG19" s="96">
        <f aca="true" t="shared" si="28" ref="BG19:BG50">A19*2.16</f>
        <v>1296</v>
      </c>
      <c r="BH19" s="96">
        <f aca="true" t="shared" si="29" ref="BH19:BH50">A19*2</f>
        <v>1200</v>
      </c>
      <c r="BI19" s="96">
        <f aca="true" t="shared" si="30" ref="BI19:BI50">A19*2.3</f>
        <v>1380</v>
      </c>
      <c r="BJ19" s="96">
        <f t="shared" si="21"/>
        <v>1188</v>
      </c>
      <c r="BK19" s="96">
        <f t="shared" si="22"/>
        <v>1446</v>
      </c>
      <c r="BL19" s="96">
        <f t="shared" si="23"/>
        <v>900</v>
      </c>
      <c r="BM19" s="97">
        <f t="shared" si="24"/>
        <v>1140</v>
      </c>
    </row>
    <row r="20" spans="1:65" s="86" customFormat="1" ht="12.75">
      <c r="A20" s="93">
        <v>700</v>
      </c>
      <c r="B20" s="94">
        <f t="shared" si="0"/>
        <v>526.3157894736842</v>
      </c>
      <c r="C20" s="94">
        <f t="shared" si="1"/>
        <v>875</v>
      </c>
      <c r="D20" s="94">
        <f t="shared" si="2"/>
        <v>34.4488188976378</v>
      </c>
      <c r="E20" s="95">
        <f t="shared" si="3"/>
        <v>26.292071731839</v>
      </c>
      <c r="F20" s="96">
        <f t="shared" si="4"/>
        <v>26.292071731839</v>
      </c>
      <c r="G20" s="96">
        <f t="shared" si="5"/>
        <v>26.292071731839</v>
      </c>
      <c r="H20" s="96">
        <f t="shared" si="6"/>
        <v>850.6961649806193</v>
      </c>
      <c r="I20" s="96">
        <f t="shared" si="7"/>
        <v>1059.9376740477</v>
      </c>
      <c r="J20" s="96">
        <f t="shared" si="8"/>
        <v>26.500701886989898</v>
      </c>
      <c r="K20" s="96">
        <f t="shared" si="9"/>
        <v>857.9150562584545</v>
      </c>
      <c r="L20" s="96">
        <f t="shared" si="10"/>
        <v>1068.8169171207805</v>
      </c>
      <c r="M20" s="96">
        <f t="shared" si="11"/>
        <v>26.292071731839</v>
      </c>
      <c r="N20" s="96">
        <f t="shared" si="12"/>
        <v>650.6314139007429</v>
      </c>
      <c r="O20" s="96">
        <f t="shared" si="13"/>
        <v>26.500701886989898</v>
      </c>
      <c r="P20" s="96">
        <f t="shared" si="14"/>
        <v>656.2917127415078</v>
      </c>
      <c r="Q20" s="96">
        <f t="shared" si="15"/>
        <v>2317</v>
      </c>
      <c r="R20" s="96">
        <f t="shared" si="16"/>
        <v>2975</v>
      </c>
      <c r="S20" s="96">
        <f t="shared" si="17"/>
        <v>3976</v>
      </c>
      <c r="T20" s="96">
        <f t="shared" si="18"/>
        <v>2450</v>
      </c>
      <c r="U20" s="96">
        <f t="shared" si="19"/>
        <v>2975</v>
      </c>
      <c r="V20" s="96">
        <f t="shared" si="20"/>
        <v>3976</v>
      </c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>
        <f t="shared" si="25"/>
        <v>1050</v>
      </c>
      <c r="BE20" s="96">
        <f t="shared" si="26"/>
        <v>1260</v>
      </c>
      <c r="BF20" s="96">
        <f t="shared" si="27"/>
        <v>1260</v>
      </c>
      <c r="BG20" s="96">
        <f t="shared" si="28"/>
        <v>1512</v>
      </c>
      <c r="BH20" s="96">
        <f t="shared" si="29"/>
        <v>1400</v>
      </c>
      <c r="BI20" s="96">
        <f t="shared" si="30"/>
        <v>1609.9999999999998</v>
      </c>
      <c r="BJ20" s="96">
        <f t="shared" si="21"/>
        <v>1386</v>
      </c>
      <c r="BK20" s="96">
        <f t="shared" si="22"/>
        <v>1687</v>
      </c>
      <c r="BL20" s="96">
        <f t="shared" si="23"/>
        <v>1050</v>
      </c>
      <c r="BM20" s="97">
        <f t="shared" si="24"/>
        <v>1330</v>
      </c>
    </row>
    <row r="21" spans="1:65" s="86" customFormat="1" ht="12.75">
      <c r="A21" s="93">
        <v>800</v>
      </c>
      <c r="B21" s="94">
        <f t="shared" si="0"/>
        <v>601.5037593984962</v>
      </c>
      <c r="C21" s="94">
        <f t="shared" si="1"/>
        <v>1000</v>
      </c>
      <c r="D21" s="94">
        <f t="shared" si="2"/>
        <v>39.37007874015748</v>
      </c>
      <c r="E21" s="95">
        <f t="shared" si="3"/>
        <v>30.048081979244564</v>
      </c>
      <c r="F21" s="96">
        <f t="shared" si="4"/>
        <v>30.048081979244564</v>
      </c>
      <c r="G21" s="96">
        <f t="shared" si="5"/>
        <v>30.048081979244564</v>
      </c>
      <c r="H21" s="96">
        <f t="shared" si="6"/>
        <v>980.6593028349934</v>
      </c>
      <c r="I21" s="96">
        <f t="shared" si="7"/>
        <v>1219.7924560545143</v>
      </c>
      <c r="J21" s="96">
        <f t="shared" si="8"/>
        <v>30.286516442274166</v>
      </c>
      <c r="K21" s="96">
        <f t="shared" si="9"/>
        <v>988.9094642953766</v>
      </c>
      <c r="L21" s="96">
        <f t="shared" si="10"/>
        <v>1229.9401624237491</v>
      </c>
      <c r="M21" s="96">
        <f t="shared" si="11"/>
        <v>30.048081979244564</v>
      </c>
      <c r="N21" s="96">
        <f t="shared" si="12"/>
        <v>752.5349016008489</v>
      </c>
      <c r="O21" s="96">
        <f t="shared" si="13"/>
        <v>30.286516442274166</v>
      </c>
      <c r="P21" s="96">
        <f t="shared" si="14"/>
        <v>759.0038145617232</v>
      </c>
      <c r="Q21" s="96">
        <f t="shared" si="15"/>
        <v>2648</v>
      </c>
      <c r="R21" s="96">
        <f t="shared" si="16"/>
        <v>3400</v>
      </c>
      <c r="S21" s="96">
        <f t="shared" si="17"/>
        <v>4544</v>
      </c>
      <c r="T21" s="96">
        <f t="shared" si="18"/>
        <v>2800</v>
      </c>
      <c r="U21" s="96">
        <f t="shared" si="19"/>
        <v>3400</v>
      </c>
      <c r="V21" s="96">
        <f t="shared" si="20"/>
        <v>4544</v>
      </c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>
        <f t="shared" si="25"/>
        <v>1200</v>
      </c>
      <c r="BE21" s="96">
        <f t="shared" si="26"/>
        <v>1440</v>
      </c>
      <c r="BF21" s="96">
        <f t="shared" si="27"/>
        <v>1440</v>
      </c>
      <c r="BG21" s="96">
        <f t="shared" si="28"/>
        <v>1728</v>
      </c>
      <c r="BH21" s="96">
        <f t="shared" si="29"/>
        <v>1600</v>
      </c>
      <c r="BI21" s="96">
        <f t="shared" si="30"/>
        <v>1839.9999999999998</v>
      </c>
      <c r="BJ21" s="96">
        <f t="shared" si="21"/>
        <v>1584</v>
      </c>
      <c r="BK21" s="96">
        <f t="shared" si="22"/>
        <v>1928</v>
      </c>
      <c r="BL21" s="96">
        <f t="shared" si="23"/>
        <v>1200</v>
      </c>
      <c r="BM21" s="97">
        <f t="shared" si="24"/>
        <v>1520</v>
      </c>
    </row>
    <row r="22" spans="1:65" s="86" customFormat="1" ht="12.75">
      <c r="A22" s="93">
        <v>813</v>
      </c>
      <c r="B22" s="94">
        <f t="shared" si="0"/>
        <v>611.2781954887217</v>
      </c>
      <c r="C22" s="94">
        <f t="shared" si="1"/>
        <v>1016.25</v>
      </c>
      <c r="D22" s="94">
        <f t="shared" si="2"/>
        <v>40.009842519685044</v>
      </c>
      <c r="E22" s="95">
        <f t="shared" si="3"/>
        <v>30.536363311407293</v>
      </c>
      <c r="F22" s="96">
        <f t="shared" si="4"/>
        <v>30.536363311407293</v>
      </c>
      <c r="G22" s="96">
        <f t="shared" si="5"/>
        <v>30.536363311407293</v>
      </c>
      <c r="H22" s="96">
        <f t="shared" si="6"/>
        <v>997.5545107560621</v>
      </c>
      <c r="I22" s="96">
        <f t="shared" si="7"/>
        <v>1240.5735777154002</v>
      </c>
      <c r="J22" s="96">
        <f t="shared" si="8"/>
        <v>30.778672334461127</v>
      </c>
      <c r="K22" s="96">
        <f t="shared" si="9"/>
        <v>1005.9387373401765</v>
      </c>
      <c r="L22" s="96">
        <f t="shared" si="10"/>
        <v>1250.8861843131353</v>
      </c>
      <c r="M22" s="96">
        <f t="shared" si="11"/>
        <v>30.536363311407293</v>
      </c>
      <c r="N22" s="96">
        <f t="shared" si="12"/>
        <v>765.7823550018628</v>
      </c>
      <c r="O22" s="96">
        <f t="shared" si="13"/>
        <v>30.778672334461127</v>
      </c>
      <c r="P22" s="96">
        <f t="shared" si="14"/>
        <v>772.3563877983513</v>
      </c>
      <c r="Q22" s="96">
        <f t="shared" si="15"/>
        <v>2691.03</v>
      </c>
      <c r="R22" s="96">
        <f t="shared" si="16"/>
        <v>3455.25</v>
      </c>
      <c r="S22" s="96">
        <f t="shared" si="17"/>
        <v>4617.84</v>
      </c>
      <c r="T22" s="96">
        <f t="shared" si="18"/>
        <v>2845.5</v>
      </c>
      <c r="U22" s="96">
        <f t="shared" si="19"/>
        <v>3455.25</v>
      </c>
      <c r="V22" s="96">
        <f t="shared" si="20"/>
        <v>4617.84</v>
      </c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>
        <f t="shared" si="25"/>
        <v>1219.5</v>
      </c>
      <c r="BE22" s="96">
        <f t="shared" si="26"/>
        <v>1463.4</v>
      </c>
      <c r="BF22" s="96">
        <f t="shared" si="27"/>
        <v>1463.4</v>
      </c>
      <c r="BG22" s="96">
        <f t="shared" si="28"/>
        <v>1756.0800000000002</v>
      </c>
      <c r="BH22" s="96">
        <f t="shared" si="29"/>
        <v>1626</v>
      </c>
      <c r="BI22" s="96">
        <f t="shared" si="30"/>
        <v>1869.8999999999999</v>
      </c>
      <c r="BJ22" s="96">
        <f t="shared" si="21"/>
        <v>1609.74</v>
      </c>
      <c r="BK22" s="96">
        <f t="shared" si="22"/>
        <v>1959.3300000000002</v>
      </c>
      <c r="BL22" s="96">
        <f t="shared" si="23"/>
        <v>1219.5</v>
      </c>
      <c r="BM22" s="97">
        <f t="shared" si="24"/>
        <v>1544.6999999999998</v>
      </c>
    </row>
    <row r="23" spans="1:65" s="86" customFormat="1" ht="12.75">
      <c r="A23" s="93">
        <v>900</v>
      </c>
      <c r="B23" s="94">
        <f t="shared" si="0"/>
        <v>676.6917293233082</v>
      </c>
      <c r="C23" s="94">
        <f t="shared" si="1"/>
        <v>1125</v>
      </c>
      <c r="D23" s="94">
        <f t="shared" si="2"/>
        <v>44.29133858267717</v>
      </c>
      <c r="E23" s="95">
        <f t="shared" si="3"/>
        <v>33.80409222665014</v>
      </c>
      <c r="F23" s="96">
        <f t="shared" si="4"/>
        <v>33.80409222665014</v>
      </c>
      <c r="G23" s="96">
        <f t="shared" si="5"/>
        <v>33.80409222665014</v>
      </c>
      <c r="H23" s="96">
        <f t="shared" si="6"/>
        <v>1110.6224406893675</v>
      </c>
      <c r="I23" s="96">
        <f t="shared" si="7"/>
        <v>1379.6472380613288</v>
      </c>
      <c r="J23" s="96">
        <f t="shared" si="8"/>
        <v>34.07233099755844</v>
      </c>
      <c r="K23" s="96">
        <f t="shared" si="9"/>
        <v>1119.9038723322985</v>
      </c>
      <c r="L23" s="96">
        <f t="shared" si="10"/>
        <v>1391.0634077267177</v>
      </c>
      <c r="M23" s="96">
        <f t="shared" si="11"/>
        <v>33.80409222665014</v>
      </c>
      <c r="N23" s="96">
        <f t="shared" si="12"/>
        <v>854.4383893009552</v>
      </c>
      <c r="O23" s="96">
        <f t="shared" si="13"/>
        <v>34.07233099755844</v>
      </c>
      <c r="P23" s="96">
        <f t="shared" si="14"/>
        <v>861.7159163819387</v>
      </c>
      <c r="Q23" s="96">
        <f t="shared" si="15"/>
        <v>2979</v>
      </c>
      <c r="R23" s="96">
        <f t="shared" si="16"/>
        <v>3825</v>
      </c>
      <c r="S23" s="96">
        <f t="shared" si="17"/>
        <v>5112</v>
      </c>
      <c r="T23" s="96">
        <f t="shared" si="18"/>
        <v>3150</v>
      </c>
      <c r="U23" s="96">
        <f t="shared" si="19"/>
        <v>3825</v>
      </c>
      <c r="V23" s="96">
        <f t="shared" si="20"/>
        <v>5112</v>
      </c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>
        <f t="shared" si="25"/>
        <v>1350</v>
      </c>
      <c r="BE23" s="96">
        <f t="shared" si="26"/>
        <v>1620</v>
      </c>
      <c r="BF23" s="96">
        <f t="shared" si="27"/>
        <v>1620</v>
      </c>
      <c r="BG23" s="96">
        <f t="shared" si="28"/>
        <v>1944.0000000000002</v>
      </c>
      <c r="BH23" s="96">
        <f t="shared" si="29"/>
        <v>1800</v>
      </c>
      <c r="BI23" s="96">
        <f t="shared" si="30"/>
        <v>2070</v>
      </c>
      <c r="BJ23" s="96">
        <f t="shared" si="21"/>
        <v>1782</v>
      </c>
      <c r="BK23" s="96">
        <f t="shared" si="22"/>
        <v>2169</v>
      </c>
      <c r="BL23" s="96">
        <f t="shared" si="23"/>
        <v>1350</v>
      </c>
      <c r="BM23" s="97">
        <f t="shared" si="24"/>
        <v>1710</v>
      </c>
    </row>
    <row r="24" spans="1:65" s="86" customFormat="1" ht="12.75">
      <c r="A24" s="93">
        <v>1000</v>
      </c>
      <c r="B24" s="94">
        <f t="shared" si="0"/>
        <v>751.8796992481202</v>
      </c>
      <c r="C24" s="94">
        <f t="shared" si="1"/>
        <v>1250</v>
      </c>
      <c r="D24" s="94">
        <f t="shared" si="2"/>
        <v>49.21259842519685</v>
      </c>
      <c r="E24" s="95">
        <f t="shared" si="3"/>
        <v>37.560102474055704</v>
      </c>
      <c r="F24" s="96">
        <f t="shared" si="4"/>
        <v>37.560102474055704</v>
      </c>
      <c r="G24" s="96">
        <f t="shared" si="5"/>
        <v>37.560102474055704</v>
      </c>
      <c r="H24" s="96">
        <f t="shared" si="6"/>
        <v>1240.5855785437413</v>
      </c>
      <c r="I24" s="96">
        <f t="shared" si="7"/>
        <v>1539.5020200681427</v>
      </c>
      <c r="J24" s="96">
        <f t="shared" si="8"/>
        <v>37.85814555284271</v>
      </c>
      <c r="K24" s="96">
        <f t="shared" si="9"/>
        <v>1250.8982803692204</v>
      </c>
      <c r="L24" s="96">
        <f t="shared" si="10"/>
        <v>1552.1866530296863</v>
      </c>
      <c r="M24" s="96">
        <f t="shared" si="11"/>
        <v>37.560102474055704</v>
      </c>
      <c r="N24" s="96">
        <f t="shared" si="12"/>
        <v>956.3418770010611</v>
      </c>
      <c r="O24" s="96">
        <f t="shared" si="13"/>
        <v>37.85814555284271</v>
      </c>
      <c r="P24" s="96">
        <f t="shared" si="14"/>
        <v>964.4280182021539</v>
      </c>
      <c r="Q24" s="96">
        <f t="shared" si="15"/>
        <v>3310</v>
      </c>
      <c r="R24" s="96">
        <f t="shared" si="16"/>
        <v>4250</v>
      </c>
      <c r="S24" s="96">
        <f t="shared" si="17"/>
        <v>5680</v>
      </c>
      <c r="T24" s="96">
        <f t="shared" si="18"/>
        <v>3500</v>
      </c>
      <c r="U24" s="96">
        <f t="shared" si="19"/>
        <v>4250</v>
      </c>
      <c r="V24" s="96">
        <f t="shared" si="20"/>
        <v>5680</v>
      </c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>
        <f t="shared" si="25"/>
        <v>1500</v>
      </c>
      <c r="BE24" s="96">
        <f t="shared" si="26"/>
        <v>1800</v>
      </c>
      <c r="BF24" s="96">
        <f t="shared" si="27"/>
        <v>1800</v>
      </c>
      <c r="BG24" s="96">
        <f t="shared" si="28"/>
        <v>2160</v>
      </c>
      <c r="BH24" s="96">
        <f t="shared" si="29"/>
        <v>2000</v>
      </c>
      <c r="BI24" s="96">
        <f t="shared" si="30"/>
        <v>2300</v>
      </c>
      <c r="BJ24" s="96">
        <f t="shared" si="21"/>
        <v>1980</v>
      </c>
      <c r="BK24" s="96">
        <f t="shared" si="22"/>
        <v>2410</v>
      </c>
      <c r="BL24" s="96">
        <f t="shared" si="23"/>
        <v>1500</v>
      </c>
      <c r="BM24" s="97">
        <f t="shared" si="24"/>
        <v>1900</v>
      </c>
    </row>
    <row r="25" spans="1:65" s="86" customFormat="1" ht="12.75">
      <c r="A25" s="93">
        <v>1100</v>
      </c>
      <c r="B25" s="94">
        <f t="shared" si="0"/>
        <v>827.0676691729323</v>
      </c>
      <c r="C25" s="94">
        <f t="shared" si="1"/>
        <v>1375</v>
      </c>
      <c r="D25" s="94">
        <f t="shared" si="2"/>
        <v>54.13385826771654</v>
      </c>
      <c r="E25" s="95">
        <f t="shared" si="3"/>
        <v>41.31611272146128</v>
      </c>
      <c r="F25" s="96">
        <f t="shared" si="4"/>
        <v>41.31611272146128</v>
      </c>
      <c r="G25" s="96">
        <f t="shared" si="5"/>
        <v>41.31611272146128</v>
      </c>
      <c r="H25" s="96">
        <f t="shared" si="6"/>
        <v>1370.5487163981159</v>
      </c>
      <c r="I25" s="96">
        <f t="shared" si="7"/>
        <v>1699.3568020749574</v>
      </c>
      <c r="J25" s="96">
        <f t="shared" si="8"/>
        <v>41.64396010812698</v>
      </c>
      <c r="K25" s="96">
        <f t="shared" si="9"/>
        <v>1381.8926884061427</v>
      </c>
      <c r="L25" s="96">
        <f t="shared" si="10"/>
        <v>1713.3098983326552</v>
      </c>
      <c r="M25" s="96">
        <f t="shared" si="11"/>
        <v>41.31611272146128</v>
      </c>
      <c r="N25" s="96">
        <f t="shared" si="12"/>
        <v>1058.2453647011673</v>
      </c>
      <c r="O25" s="96">
        <f t="shared" si="13"/>
        <v>41.64396010812698</v>
      </c>
      <c r="P25" s="96">
        <f t="shared" si="14"/>
        <v>1067.1401200223695</v>
      </c>
      <c r="Q25" s="96">
        <f t="shared" si="15"/>
        <v>3641</v>
      </c>
      <c r="R25" s="96">
        <f t="shared" si="16"/>
        <v>4675</v>
      </c>
      <c r="S25" s="96">
        <f t="shared" si="17"/>
        <v>6248</v>
      </c>
      <c r="T25" s="96">
        <f t="shared" si="18"/>
        <v>3850</v>
      </c>
      <c r="U25" s="96">
        <f t="shared" si="19"/>
        <v>4675</v>
      </c>
      <c r="V25" s="96">
        <f t="shared" si="20"/>
        <v>6248</v>
      </c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>
        <f t="shared" si="25"/>
        <v>1650</v>
      </c>
      <c r="BE25" s="96">
        <f t="shared" si="26"/>
        <v>1980</v>
      </c>
      <c r="BF25" s="96">
        <f t="shared" si="27"/>
        <v>1980</v>
      </c>
      <c r="BG25" s="96">
        <f t="shared" si="28"/>
        <v>2376</v>
      </c>
      <c r="BH25" s="96">
        <f t="shared" si="29"/>
        <v>2200</v>
      </c>
      <c r="BI25" s="96">
        <f t="shared" si="30"/>
        <v>2530</v>
      </c>
      <c r="BJ25" s="96">
        <f t="shared" si="21"/>
        <v>2178</v>
      </c>
      <c r="BK25" s="96">
        <f t="shared" si="22"/>
        <v>2651</v>
      </c>
      <c r="BL25" s="96">
        <f t="shared" si="23"/>
        <v>1650</v>
      </c>
      <c r="BM25" s="97">
        <f t="shared" si="24"/>
        <v>2090</v>
      </c>
    </row>
    <row r="26" spans="1:65" s="86" customFormat="1" ht="12.75">
      <c r="A26" s="93">
        <v>1200</v>
      </c>
      <c r="B26" s="94">
        <f t="shared" si="0"/>
        <v>902.2556390977443</v>
      </c>
      <c r="C26" s="94">
        <f t="shared" si="1"/>
        <v>1500</v>
      </c>
      <c r="D26" s="94">
        <f t="shared" si="2"/>
        <v>59.05511811023622</v>
      </c>
      <c r="E26" s="95">
        <f t="shared" si="3"/>
        <v>45.07212296886685</v>
      </c>
      <c r="F26" s="96">
        <f t="shared" si="4"/>
        <v>45.07212296886685</v>
      </c>
      <c r="G26" s="96">
        <f t="shared" si="5"/>
        <v>45.07212296886685</v>
      </c>
      <c r="H26" s="96">
        <f t="shared" si="6"/>
        <v>1500.51185425249</v>
      </c>
      <c r="I26" s="96">
        <f t="shared" si="7"/>
        <v>1859.2115840817714</v>
      </c>
      <c r="J26" s="96">
        <f t="shared" si="8"/>
        <v>45.42977466341125</v>
      </c>
      <c r="K26" s="96">
        <f t="shared" si="9"/>
        <v>1512.8870964430646</v>
      </c>
      <c r="L26" s="96">
        <f t="shared" si="10"/>
        <v>1874.4331436356238</v>
      </c>
      <c r="M26" s="96">
        <f t="shared" si="11"/>
        <v>45.07212296886685</v>
      </c>
      <c r="N26" s="96">
        <f t="shared" si="12"/>
        <v>1160.1488524012734</v>
      </c>
      <c r="O26" s="96">
        <f t="shared" si="13"/>
        <v>45.42977466341125</v>
      </c>
      <c r="P26" s="96">
        <f t="shared" si="14"/>
        <v>1169.8522218425849</v>
      </c>
      <c r="Q26" s="96">
        <f t="shared" si="15"/>
        <v>3972</v>
      </c>
      <c r="R26" s="96">
        <f t="shared" si="16"/>
        <v>5100</v>
      </c>
      <c r="S26" s="96">
        <f t="shared" si="17"/>
        <v>6816</v>
      </c>
      <c r="T26" s="96">
        <f t="shared" si="18"/>
        <v>4200</v>
      </c>
      <c r="U26" s="96">
        <f t="shared" si="19"/>
        <v>5100</v>
      </c>
      <c r="V26" s="96">
        <f t="shared" si="20"/>
        <v>6816</v>
      </c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>
        <f t="shared" si="25"/>
        <v>1800</v>
      </c>
      <c r="BE26" s="96">
        <f t="shared" si="26"/>
        <v>2160</v>
      </c>
      <c r="BF26" s="96">
        <f t="shared" si="27"/>
        <v>2160</v>
      </c>
      <c r="BG26" s="96">
        <f t="shared" si="28"/>
        <v>2592</v>
      </c>
      <c r="BH26" s="96">
        <f t="shared" si="29"/>
        <v>2400</v>
      </c>
      <c r="BI26" s="96">
        <f t="shared" si="30"/>
        <v>2760</v>
      </c>
      <c r="BJ26" s="96">
        <f t="shared" si="21"/>
        <v>2376</v>
      </c>
      <c r="BK26" s="96">
        <f t="shared" si="22"/>
        <v>2892</v>
      </c>
      <c r="BL26" s="96">
        <f t="shared" si="23"/>
        <v>1800</v>
      </c>
      <c r="BM26" s="97">
        <f t="shared" si="24"/>
        <v>2280</v>
      </c>
    </row>
    <row r="27" spans="1:65" s="86" customFormat="1" ht="12.75">
      <c r="A27" s="93">
        <v>1219</v>
      </c>
      <c r="B27" s="94">
        <f t="shared" si="0"/>
        <v>916.5413533834586</v>
      </c>
      <c r="C27" s="94">
        <f t="shared" si="1"/>
        <v>1523.75</v>
      </c>
      <c r="D27" s="94">
        <f t="shared" si="2"/>
        <v>59.99015748031496</v>
      </c>
      <c r="E27" s="95">
        <f t="shared" si="3"/>
        <v>45.785764915873905</v>
      </c>
      <c r="F27" s="96">
        <f t="shared" si="4"/>
        <v>45.785764915873905</v>
      </c>
      <c r="G27" s="96">
        <f t="shared" si="5"/>
        <v>45.785764915873905</v>
      </c>
      <c r="H27" s="96">
        <f t="shared" si="6"/>
        <v>1525.204850444821</v>
      </c>
      <c r="I27" s="96">
        <f t="shared" si="7"/>
        <v>1889.583992663066</v>
      </c>
      <c r="J27" s="96">
        <f t="shared" si="8"/>
        <v>46.149079428915265</v>
      </c>
      <c r="K27" s="96">
        <f t="shared" si="9"/>
        <v>1537.7760339700799</v>
      </c>
      <c r="L27" s="96">
        <f t="shared" si="10"/>
        <v>1905.0465602431877</v>
      </c>
      <c r="M27" s="96">
        <f t="shared" si="11"/>
        <v>45.785764915873905</v>
      </c>
      <c r="N27" s="96">
        <f t="shared" si="12"/>
        <v>1179.5105150642935</v>
      </c>
      <c r="O27" s="96">
        <f t="shared" si="13"/>
        <v>46.149079428915265</v>
      </c>
      <c r="P27" s="96">
        <f t="shared" si="14"/>
        <v>1189.3675211884258</v>
      </c>
      <c r="Q27" s="96">
        <f t="shared" si="15"/>
        <v>4034.89</v>
      </c>
      <c r="R27" s="96">
        <f t="shared" si="16"/>
        <v>5180.75</v>
      </c>
      <c r="S27" s="96">
        <f t="shared" si="17"/>
        <v>6923.92</v>
      </c>
      <c r="T27" s="96">
        <f t="shared" si="18"/>
        <v>4266.5</v>
      </c>
      <c r="U27" s="96">
        <f t="shared" si="19"/>
        <v>5180.75</v>
      </c>
      <c r="V27" s="96">
        <f t="shared" si="20"/>
        <v>6923.92</v>
      </c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>
        <f t="shared" si="25"/>
        <v>1828.5</v>
      </c>
      <c r="BE27" s="96">
        <f t="shared" si="26"/>
        <v>2194.2000000000003</v>
      </c>
      <c r="BF27" s="96">
        <f t="shared" si="27"/>
        <v>2194.2000000000003</v>
      </c>
      <c r="BG27" s="96">
        <f t="shared" si="28"/>
        <v>2633.04</v>
      </c>
      <c r="BH27" s="96">
        <f t="shared" si="29"/>
        <v>2438</v>
      </c>
      <c r="BI27" s="96">
        <f t="shared" si="30"/>
        <v>2803.7</v>
      </c>
      <c r="BJ27" s="96">
        <f t="shared" si="21"/>
        <v>2413.62</v>
      </c>
      <c r="BK27" s="96">
        <f t="shared" si="22"/>
        <v>2937.79</v>
      </c>
      <c r="BL27" s="96">
        <f t="shared" si="23"/>
        <v>1828.5</v>
      </c>
      <c r="BM27" s="97">
        <f t="shared" si="24"/>
        <v>2316.1</v>
      </c>
    </row>
    <row r="28" spans="1:65" s="86" customFormat="1" ht="12.75">
      <c r="A28" s="93">
        <v>1300</v>
      </c>
      <c r="B28" s="94">
        <f t="shared" si="0"/>
        <v>977.4436090225563</v>
      </c>
      <c r="C28" s="94">
        <f t="shared" si="1"/>
        <v>1625</v>
      </c>
      <c r="D28" s="94">
        <f t="shared" si="2"/>
        <v>63.97637795275591</v>
      </c>
      <c r="E28" s="95">
        <f t="shared" si="3"/>
        <v>48.82813321627242</v>
      </c>
      <c r="F28" s="96">
        <f t="shared" si="4"/>
        <v>48.82813321627242</v>
      </c>
      <c r="G28" s="96">
        <f t="shared" si="5"/>
        <v>48.82813321627242</v>
      </c>
      <c r="H28" s="96">
        <f t="shared" si="6"/>
        <v>1630.474992106864</v>
      </c>
      <c r="I28" s="96">
        <f t="shared" si="7"/>
        <v>2019.066366088586</v>
      </c>
      <c r="J28" s="96">
        <f t="shared" si="8"/>
        <v>49.21558921869553</v>
      </c>
      <c r="K28" s="96">
        <f t="shared" si="9"/>
        <v>1643.881504479987</v>
      </c>
      <c r="L28" s="96">
        <f t="shared" si="10"/>
        <v>2035.5563889385924</v>
      </c>
      <c r="M28" s="96">
        <f t="shared" si="11"/>
        <v>48.82813321627242</v>
      </c>
      <c r="N28" s="96">
        <f t="shared" si="12"/>
        <v>1262.0523401013795</v>
      </c>
      <c r="O28" s="96">
        <f t="shared" si="13"/>
        <v>49.21558921869553</v>
      </c>
      <c r="P28" s="96">
        <f t="shared" si="14"/>
        <v>1272.5643236628002</v>
      </c>
      <c r="Q28" s="96">
        <f t="shared" si="15"/>
        <v>4303</v>
      </c>
      <c r="R28" s="96">
        <f t="shared" si="16"/>
        <v>5525</v>
      </c>
      <c r="S28" s="96">
        <f t="shared" si="17"/>
        <v>7384</v>
      </c>
      <c r="T28" s="96">
        <f t="shared" si="18"/>
        <v>4550</v>
      </c>
      <c r="U28" s="96">
        <f t="shared" si="19"/>
        <v>5525</v>
      </c>
      <c r="V28" s="96">
        <f t="shared" si="20"/>
        <v>7384</v>
      </c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>
        <f t="shared" si="25"/>
        <v>1950</v>
      </c>
      <c r="BE28" s="96">
        <f t="shared" si="26"/>
        <v>2340</v>
      </c>
      <c r="BF28" s="96">
        <f t="shared" si="27"/>
        <v>2340</v>
      </c>
      <c r="BG28" s="96">
        <f t="shared" si="28"/>
        <v>2808</v>
      </c>
      <c r="BH28" s="96">
        <f t="shared" si="29"/>
        <v>2600</v>
      </c>
      <c r="BI28" s="96">
        <f t="shared" si="30"/>
        <v>2989.9999999999995</v>
      </c>
      <c r="BJ28" s="96">
        <f t="shared" si="21"/>
        <v>2574</v>
      </c>
      <c r="BK28" s="96">
        <f t="shared" si="22"/>
        <v>3133</v>
      </c>
      <c r="BL28" s="96">
        <f t="shared" si="23"/>
        <v>1950</v>
      </c>
      <c r="BM28" s="97">
        <f t="shared" si="24"/>
        <v>2470</v>
      </c>
    </row>
    <row r="29" spans="1:65" s="86" customFormat="1" ht="12.75">
      <c r="A29" s="93">
        <v>1400</v>
      </c>
      <c r="B29" s="94">
        <f t="shared" si="0"/>
        <v>1052.6315789473683</v>
      </c>
      <c r="C29" s="94">
        <f t="shared" si="1"/>
        <v>1750</v>
      </c>
      <c r="D29" s="94">
        <f t="shared" si="2"/>
        <v>68.8976377952756</v>
      </c>
      <c r="E29" s="95">
        <f t="shared" si="3"/>
        <v>52.584143463678</v>
      </c>
      <c r="F29" s="96">
        <f t="shared" si="4"/>
        <v>52.584143463678</v>
      </c>
      <c r="G29" s="96">
        <f t="shared" si="5"/>
        <v>52.584143463678</v>
      </c>
      <c r="H29" s="96">
        <f t="shared" si="6"/>
        <v>1760.4381299612385</v>
      </c>
      <c r="I29" s="96">
        <f t="shared" si="7"/>
        <v>2178.9211480954004</v>
      </c>
      <c r="J29" s="96">
        <f t="shared" si="8"/>
        <v>53.001403773979796</v>
      </c>
      <c r="K29" s="96">
        <f t="shared" si="9"/>
        <v>1774.8759125169088</v>
      </c>
      <c r="L29" s="96">
        <f t="shared" si="10"/>
        <v>2196.6796342415614</v>
      </c>
      <c r="M29" s="96">
        <f t="shared" si="11"/>
        <v>52.584143463678</v>
      </c>
      <c r="N29" s="96">
        <f t="shared" si="12"/>
        <v>1363.9558278014858</v>
      </c>
      <c r="O29" s="96">
        <f t="shared" si="13"/>
        <v>53.001403773979796</v>
      </c>
      <c r="P29" s="96">
        <f t="shared" si="14"/>
        <v>1375.2764254830156</v>
      </c>
      <c r="Q29" s="96">
        <f t="shared" si="15"/>
        <v>4634</v>
      </c>
      <c r="R29" s="96">
        <f t="shared" si="16"/>
        <v>5950</v>
      </c>
      <c r="S29" s="96">
        <f t="shared" si="17"/>
        <v>7952</v>
      </c>
      <c r="T29" s="96">
        <f t="shared" si="18"/>
        <v>4900</v>
      </c>
      <c r="U29" s="96">
        <f t="shared" si="19"/>
        <v>5950</v>
      </c>
      <c r="V29" s="96">
        <f t="shared" si="20"/>
        <v>7952</v>
      </c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>
        <f t="shared" si="25"/>
        <v>2100</v>
      </c>
      <c r="BE29" s="96">
        <f t="shared" si="26"/>
        <v>2520</v>
      </c>
      <c r="BF29" s="96">
        <f t="shared" si="27"/>
        <v>2520</v>
      </c>
      <c r="BG29" s="96">
        <f t="shared" si="28"/>
        <v>3024</v>
      </c>
      <c r="BH29" s="96">
        <f t="shared" si="29"/>
        <v>2800</v>
      </c>
      <c r="BI29" s="96">
        <f t="shared" si="30"/>
        <v>3219.9999999999995</v>
      </c>
      <c r="BJ29" s="96">
        <f t="shared" si="21"/>
        <v>2772</v>
      </c>
      <c r="BK29" s="96">
        <f t="shared" si="22"/>
        <v>3374</v>
      </c>
      <c r="BL29" s="96">
        <f t="shared" si="23"/>
        <v>2100</v>
      </c>
      <c r="BM29" s="97">
        <f t="shared" si="24"/>
        <v>2660</v>
      </c>
    </row>
    <row r="30" spans="1:65" s="86" customFormat="1" ht="12.75">
      <c r="A30" s="93">
        <v>1422</v>
      </c>
      <c r="B30" s="94">
        <f t="shared" si="0"/>
        <v>1069.172932330827</v>
      </c>
      <c r="C30" s="94">
        <f t="shared" si="1"/>
        <v>1777.5</v>
      </c>
      <c r="D30" s="94">
        <f t="shared" si="2"/>
        <v>69.98031496062993</v>
      </c>
      <c r="E30" s="95">
        <f t="shared" si="3"/>
        <v>53.41046571810722</v>
      </c>
      <c r="F30" s="96">
        <f t="shared" si="4"/>
        <v>53.41046571810722</v>
      </c>
      <c r="G30" s="96">
        <f t="shared" si="5"/>
        <v>53.41046571810722</v>
      </c>
      <c r="H30" s="96">
        <f t="shared" si="6"/>
        <v>1789.0300202892006</v>
      </c>
      <c r="I30" s="96">
        <f t="shared" si="7"/>
        <v>2214.0892001368998</v>
      </c>
      <c r="J30" s="96">
        <f t="shared" si="8"/>
        <v>53.83428297614233</v>
      </c>
      <c r="K30" s="96">
        <f t="shared" si="9"/>
        <v>1803.6946822850316</v>
      </c>
      <c r="L30" s="96">
        <f t="shared" si="10"/>
        <v>2232.1267482082144</v>
      </c>
      <c r="M30" s="96">
        <f t="shared" si="11"/>
        <v>53.41046571810722</v>
      </c>
      <c r="N30" s="96">
        <f t="shared" si="12"/>
        <v>1386.374595095509</v>
      </c>
      <c r="O30" s="96">
        <f t="shared" si="13"/>
        <v>53.83428297614233</v>
      </c>
      <c r="P30" s="96">
        <f t="shared" si="14"/>
        <v>1397.873087883463</v>
      </c>
      <c r="Q30" s="96">
        <f t="shared" si="15"/>
        <v>4706.82</v>
      </c>
      <c r="R30" s="96">
        <f t="shared" si="16"/>
        <v>6043.5</v>
      </c>
      <c r="S30" s="96">
        <f t="shared" si="17"/>
        <v>8076.96</v>
      </c>
      <c r="T30" s="96">
        <f t="shared" si="18"/>
        <v>4977</v>
      </c>
      <c r="U30" s="96">
        <f t="shared" si="19"/>
        <v>6043.5</v>
      </c>
      <c r="V30" s="96">
        <f t="shared" si="20"/>
        <v>8076.96</v>
      </c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>
        <f t="shared" si="25"/>
        <v>2133</v>
      </c>
      <c r="BE30" s="96">
        <f t="shared" si="26"/>
        <v>2559.6</v>
      </c>
      <c r="BF30" s="96">
        <f t="shared" si="27"/>
        <v>2559.6</v>
      </c>
      <c r="BG30" s="96">
        <f t="shared" si="28"/>
        <v>3071.52</v>
      </c>
      <c r="BH30" s="96">
        <f t="shared" si="29"/>
        <v>2844</v>
      </c>
      <c r="BI30" s="96">
        <f t="shared" si="30"/>
        <v>3270.6</v>
      </c>
      <c r="BJ30" s="96">
        <f t="shared" si="21"/>
        <v>2815.56</v>
      </c>
      <c r="BK30" s="96">
        <f t="shared" si="22"/>
        <v>3427.02</v>
      </c>
      <c r="BL30" s="96">
        <f t="shared" si="23"/>
        <v>2133</v>
      </c>
      <c r="BM30" s="97">
        <f t="shared" si="24"/>
        <v>2701.7999999999997</v>
      </c>
    </row>
    <row r="31" spans="1:65" s="86" customFormat="1" ht="12.75">
      <c r="A31" s="93">
        <v>1500</v>
      </c>
      <c r="B31" s="94">
        <f t="shared" si="0"/>
        <v>1127.8195488721803</v>
      </c>
      <c r="C31" s="94">
        <f t="shared" si="1"/>
        <v>1875</v>
      </c>
      <c r="D31" s="94">
        <f t="shared" si="2"/>
        <v>73.81889763779527</v>
      </c>
      <c r="E31" s="95">
        <f t="shared" si="3"/>
        <v>56.34015371108356</v>
      </c>
      <c r="F31" s="96">
        <f t="shared" si="4"/>
        <v>56.34015371108356</v>
      </c>
      <c r="G31" s="96">
        <f t="shared" si="5"/>
        <v>56.34015371108356</v>
      </c>
      <c r="H31" s="96">
        <f t="shared" si="6"/>
        <v>1890.4012678156123</v>
      </c>
      <c r="I31" s="96">
        <f t="shared" si="7"/>
        <v>2338.7759301022147</v>
      </c>
      <c r="J31" s="96">
        <f t="shared" si="8"/>
        <v>56.787218329264064</v>
      </c>
      <c r="K31" s="96">
        <f t="shared" si="9"/>
        <v>1905.8703205538309</v>
      </c>
      <c r="L31" s="96">
        <f t="shared" si="10"/>
        <v>2357.80287954453</v>
      </c>
      <c r="M31" s="96">
        <f t="shared" si="11"/>
        <v>56.34015371108356</v>
      </c>
      <c r="N31" s="96">
        <f t="shared" si="12"/>
        <v>1465.8593155015917</v>
      </c>
      <c r="O31" s="96">
        <f t="shared" si="13"/>
        <v>56.787218329264064</v>
      </c>
      <c r="P31" s="96">
        <f t="shared" si="14"/>
        <v>1477.988527303231</v>
      </c>
      <c r="Q31" s="96">
        <f t="shared" si="15"/>
        <v>4965</v>
      </c>
      <c r="R31" s="96">
        <f t="shared" si="16"/>
        <v>6375</v>
      </c>
      <c r="S31" s="96">
        <f t="shared" si="17"/>
        <v>8520</v>
      </c>
      <c r="T31" s="96">
        <f t="shared" si="18"/>
        <v>5250</v>
      </c>
      <c r="U31" s="96">
        <f t="shared" si="19"/>
        <v>6375</v>
      </c>
      <c r="V31" s="96">
        <f t="shared" si="20"/>
        <v>8520</v>
      </c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>
        <f t="shared" si="25"/>
        <v>2250</v>
      </c>
      <c r="BE31" s="96">
        <f t="shared" si="26"/>
        <v>2700</v>
      </c>
      <c r="BF31" s="96">
        <f t="shared" si="27"/>
        <v>2700</v>
      </c>
      <c r="BG31" s="96">
        <f t="shared" si="28"/>
        <v>3240</v>
      </c>
      <c r="BH31" s="96">
        <f t="shared" si="29"/>
        <v>3000</v>
      </c>
      <c r="BI31" s="96">
        <f t="shared" si="30"/>
        <v>3449.9999999999995</v>
      </c>
      <c r="BJ31" s="96">
        <f t="shared" si="21"/>
        <v>2970</v>
      </c>
      <c r="BK31" s="96">
        <f t="shared" si="22"/>
        <v>3615</v>
      </c>
      <c r="BL31" s="96">
        <f t="shared" si="23"/>
        <v>2250</v>
      </c>
      <c r="BM31" s="97">
        <f t="shared" si="24"/>
        <v>2850</v>
      </c>
    </row>
    <row r="32" spans="1:65" s="86" customFormat="1" ht="12.75">
      <c r="A32" s="93">
        <v>1600</v>
      </c>
      <c r="B32" s="94">
        <f t="shared" si="0"/>
        <v>1203.0075187969924</v>
      </c>
      <c r="C32" s="94">
        <f t="shared" si="1"/>
        <v>2000</v>
      </c>
      <c r="D32" s="94">
        <f t="shared" si="2"/>
        <v>78.74015748031496</v>
      </c>
      <c r="E32" s="95">
        <f t="shared" si="3"/>
        <v>60.09616395848913</v>
      </c>
      <c r="F32" s="96">
        <f t="shared" si="4"/>
        <v>60.09616395848913</v>
      </c>
      <c r="G32" s="96">
        <f t="shared" si="5"/>
        <v>60.09616395848913</v>
      </c>
      <c r="H32" s="96">
        <f t="shared" si="6"/>
        <v>2020.3644056699866</v>
      </c>
      <c r="I32" s="96">
        <f t="shared" si="7"/>
        <v>2498.630712109029</v>
      </c>
      <c r="J32" s="96">
        <f t="shared" si="8"/>
        <v>60.57303288454833</v>
      </c>
      <c r="K32" s="96">
        <f t="shared" si="9"/>
        <v>2036.864728590753</v>
      </c>
      <c r="L32" s="96">
        <f t="shared" si="10"/>
        <v>2518.9261248474986</v>
      </c>
      <c r="M32" s="96">
        <f t="shared" si="11"/>
        <v>60.09616395848913</v>
      </c>
      <c r="N32" s="96">
        <f t="shared" si="12"/>
        <v>1567.7628032016978</v>
      </c>
      <c r="O32" s="96">
        <f t="shared" si="13"/>
        <v>60.57303288454833</v>
      </c>
      <c r="P32" s="96">
        <f t="shared" si="14"/>
        <v>1580.7006291234463</v>
      </c>
      <c r="Q32" s="96">
        <f t="shared" si="15"/>
        <v>5296</v>
      </c>
      <c r="R32" s="96">
        <f t="shared" si="16"/>
        <v>6800</v>
      </c>
      <c r="S32" s="96">
        <f t="shared" si="17"/>
        <v>9088</v>
      </c>
      <c r="T32" s="96">
        <f t="shared" si="18"/>
        <v>5600</v>
      </c>
      <c r="U32" s="96">
        <f t="shared" si="19"/>
        <v>6800</v>
      </c>
      <c r="V32" s="96">
        <f t="shared" si="20"/>
        <v>9088</v>
      </c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>
        <f t="shared" si="25"/>
        <v>2400</v>
      </c>
      <c r="BE32" s="96">
        <f t="shared" si="26"/>
        <v>2880</v>
      </c>
      <c r="BF32" s="96">
        <f t="shared" si="27"/>
        <v>2880</v>
      </c>
      <c r="BG32" s="96">
        <f t="shared" si="28"/>
        <v>3456</v>
      </c>
      <c r="BH32" s="96">
        <f t="shared" si="29"/>
        <v>3200</v>
      </c>
      <c r="BI32" s="96">
        <f t="shared" si="30"/>
        <v>3679.9999999999995</v>
      </c>
      <c r="BJ32" s="96">
        <f t="shared" si="21"/>
        <v>3168</v>
      </c>
      <c r="BK32" s="96">
        <f t="shared" si="22"/>
        <v>3856</v>
      </c>
      <c r="BL32" s="96">
        <f t="shared" si="23"/>
        <v>2400</v>
      </c>
      <c r="BM32" s="97">
        <f t="shared" si="24"/>
        <v>3040</v>
      </c>
    </row>
    <row r="33" spans="1:65" s="86" customFormat="1" ht="12.75">
      <c r="A33" s="93">
        <v>1626</v>
      </c>
      <c r="B33" s="94">
        <f t="shared" si="0"/>
        <v>1222.5563909774435</v>
      </c>
      <c r="C33" s="94">
        <f t="shared" si="1"/>
        <v>2032.5</v>
      </c>
      <c r="D33" s="94">
        <f t="shared" si="2"/>
        <v>80.01968503937009</v>
      </c>
      <c r="E33" s="95">
        <f t="shared" si="3"/>
        <v>61.072726622814585</v>
      </c>
      <c r="F33" s="96">
        <f t="shared" si="4"/>
        <v>61.072726622814585</v>
      </c>
      <c r="G33" s="96">
        <f t="shared" si="5"/>
        <v>61.072726622814585</v>
      </c>
      <c r="H33" s="96">
        <f t="shared" si="6"/>
        <v>2054.1548215121243</v>
      </c>
      <c r="I33" s="96">
        <f t="shared" si="7"/>
        <v>2540.192955430801</v>
      </c>
      <c r="J33" s="96">
        <f t="shared" si="8"/>
        <v>61.557344668922255</v>
      </c>
      <c r="K33" s="96">
        <f t="shared" si="9"/>
        <v>2070.923274680353</v>
      </c>
      <c r="L33" s="96">
        <f t="shared" si="10"/>
        <v>2560.818168626271</v>
      </c>
      <c r="M33" s="96">
        <f t="shared" si="11"/>
        <v>61.072726622814585</v>
      </c>
      <c r="N33" s="96">
        <f t="shared" si="12"/>
        <v>1594.2577100037256</v>
      </c>
      <c r="O33" s="96">
        <f t="shared" si="13"/>
        <v>61.557344668922255</v>
      </c>
      <c r="P33" s="96">
        <f t="shared" si="14"/>
        <v>1607.4057755967026</v>
      </c>
      <c r="Q33" s="96">
        <f t="shared" si="15"/>
        <v>5382.06</v>
      </c>
      <c r="R33" s="96">
        <f t="shared" si="16"/>
        <v>6910.5</v>
      </c>
      <c r="S33" s="96">
        <f t="shared" si="17"/>
        <v>9235.68</v>
      </c>
      <c r="T33" s="96">
        <f t="shared" si="18"/>
        <v>5691</v>
      </c>
      <c r="U33" s="96">
        <f t="shared" si="19"/>
        <v>6910.5</v>
      </c>
      <c r="V33" s="96">
        <f t="shared" si="20"/>
        <v>9235.68</v>
      </c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>
        <f t="shared" si="25"/>
        <v>2439</v>
      </c>
      <c r="BE33" s="96">
        <f t="shared" si="26"/>
        <v>2926.8</v>
      </c>
      <c r="BF33" s="96">
        <f t="shared" si="27"/>
        <v>2926.8</v>
      </c>
      <c r="BG33" s="96">
        <f t="shared" si="28"/>
        <v>3512.1600000000003</v>
      </c>
      <c r="BH33" s="96">
        <f t="shared" si="29"/>
        <v>3252</v>
      </c>
      <c r="BI33" s="96">
        <f t="shared" si="30"/>
        <v>3739.7999999999997</v>
      </c>
      <c r="BJ33" s="96">
        <f t="shared" si="21"/>
        <v>3219.48</v>
      </c>
      <c r="BK33" s="96">
        <f t="shared" si="22"/>
        <v>3918.6600000000003</v>
      </c>
      <c r="BL33" s="96">
        <f t="shared" si="23"/>
        <v>2439</v>
      </c>
      <c r="BM33" s="97">
        <f t="shared" si="24"/>
        <v>3089.3999999999996</v>
      </c>
    </row>
    <row r="34" spans="1:65" s="86" customFormat="1" ht="12.75">
      <c r="A34" s="93">
        <v>1700</v>
      </c>
      <c r="B34" s="94">
        <f t="shared" si="0"/>
        <v>1278.1954887218044</v>
      </c>
      <c r="C34" s="94">
        <f t="shared" si="1"/>
        <v>2125</v>
      </c>
      <c r="D34" s="94">
        <f t="shared" si="2"/>
        <v>83.66141732283465</v>
      </c>
      <c r="E34" s="95">
        <f t="shared" si="3"/>
        <v>63.852174205894705</v>
      </c>
      <c r="F34" s="96">
        <f t="shared" si="4"/>
        <v>63.852174205894705</v>
      </c>
      <c r="G34" s="96">
        <f t="shared" si="5"/>
        <v>63.852174205894705</v>
      </c>
      <c r="H34" s="96">
        <f t="shared" si="6"/>
        <v>2150.327543524361</v>
      </c>
      <c r="I34" s="96">
        <f t="shared" si="7"/>
        <v>2658.4854941158433</v>
      </c>
      <c r="J34" s="96">
        <f t="shared" si="8"/>
        <v>64.35884743983262</v>
      </c>
      <c r="K34" s="96">
        <f t="shared" si="9"/>
        <v>2167.8591366276755</v>
      </c>
      <c r="L34" s="96">
        <f t="shared" si="10"/>
        <v>2680.0493701504674</v>
      </c>
      <c r="M34" s="96">
        <f t="shared" si="11"/>
        <v>63.852174205894705</v>
      </c>
      <c r="N34" s="96">
        <f t="shared" si="12"/>
        <v>1669.6662909018041</v>
      </c>
      <c r="O34" s="96">
        <f t="shared" si="13"/>
        <v>64.35884743983262</v>
      </c>
      <c r="P34" s="96">
        <f t="shared" si="14"/>
        <v>1683.412730943662</v>
      </c>
      <c r="Q34" s="96">
        <f t="shared" si="15"/>
        <v>5627</v>
      </c>
      <c r="R34" s="96">
        <f t="shared" si="16"/>
        <v>7225</v>
      </c>
      <c r="S34" s="96">
        <f t="shared" si="17"/>
        <v>9656</v>
      </c>
      <c r="T34" s="96">
        <f t="shared" si="18"/>
        <v>5950</v>
      </c>
      <c r="U34" s="96">
        <f t="shared" si="19"/>
        <v>7225</v>
      </c>
      <c r="V34" s="96">
        <f t="shared" si="20"/>
        <v>9656</v>
      </c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>
        <f t="shared" si="25"/>
        <v>2550</v>
      </c>
      <c r="BE34" s="96">
        <f t="shared" si="26"/>
        <v>3060</v>
      </c>
      <c r="BF34" s="96">
        <f t="shared" si="27"/>
        <v>3060</v>
      </c>
      <c r="BG34" s="96">
        <f t="shared" si="28"/>
        <v>3672.0000000000005</v>
      </c>
      <c r="BH34" s="96">
        <f t="shared" si="29"/>
        <v>3400</v>
      </c>
      <c r="BI34" s="96">
        <f t="shared" si="30"/>
        <v>3909.9999999999995</v>
      </c>
      <c r="BJ34" s="96">
        <f t="shared" si="21"/>
        <v>3366</v>
      </c>
      <c r="BK34" s="96">
        <f t="shared" si="22"/>
        <v>4097</v>
      </c>
      <c r="BL34" s="96">
        <f t="shared" si="23"/>
        <v>2550</v>
      </c>
      <c r="BM34" s="97">
        <f t="shared" si="24"/>
        <v>3230</v>
      </c>
    </row>
    <row r="35" spans="1:65" s="86" customFormat="1" ht="12.75">
      <c r="A35" s="93">
        <v>1800</v>
      </c>
      <c r="B35" s="94">
        <f t="shared" si="0"/>
        <v>1353.3834586466164</v>
      </c>
      <c r="C35" s="94">
        <f t="shared" si="1"/>
        <v>2250</v>
      </c>
      <c r="D35" s="94">
        <f t="shared" si="2"/>
        <v>88.58267716535434</v>
      </c>
      <c r="E35" s="95">
        <f t="shared" si="3"/>
        <v>67.60818445330028</v>
      </c>
      <c r="F35" s="96">
        <f t="shared" si="4"/>
        <v>67.60818445330028</v>
      </c>
      <c r="G35" s="96">
        <f t="shared" si="5"/>
        <v>67.60818445330028</v>
      </c>
      <c r="H35" s="96">
        <f t="shared" si="6"/>
        <v>2280.2906813787354</v>
      </c>
      <c r="I35" s="96">
        <f t="shared" si="7"/>
        <v>2818.340276122658</v>
      </c>
      <c r="J35" s="96">
        <f t="shared" si="8"/>
        <v>68.14466199511688</v>
      </c>
      <c r="K35" s="96">
        <f t="shared" si="9"/>
        <v>2298.8535446645974</v>
      </c>
      <c r="L35" s="96">
        <f t="shared" si="10"/>
        <v>2841.172615453436</v>
      </c>
      <c r="M35" s="96">
        <f t="shared" si="11"/>
        <v>67.60818445330028</v>
      </c>
      <c r="N35" s="96">
        <f t="shared" si="12"/>
        <v>1771.5697786019105</v>
      </c>
      <c r="O35" s="96">
        <f t="shared" si="13"/>
        <v>68.14466199511688</v>
      </c>
      <c r="P35" s="96">
        <f t="shared" si="14"/>
        <v>1786.1248327638773</v>
      </c>
      <c r="Q35" s="96">
        <f t="shared" si="15"/>
        <v>5958</v>
      </c>
      <c r="R35" s="96">
        <f t="shared" si="16"/>
        <v>7650</v>
      </c>
      <c r="S35" s="96">
        <f t="shared" si="17"/>
        <v>10224</v>
      </c>
      <c r="T35" s="96">
        <f t="shared" si="18"/>
        <v>6300</v>
      </c>
      <c r="U35" s="96">
        <f t="shared" si="19"/>
        <v>7650</v>
      </c>
      <c r="V35" s="96">
        <f t="shared" si="20"/>
        <v>10224</v>
      </c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>
        <f t="shared" si="25"/>
        <v>2700</v>
      </c>
      <c r="BE35" s="96">
        <f t="shared" si="26"/>
        <v>3240</v>
      </c>
      <c r="BF35" s="96">
        <f t="shared" si="27"/>
        <v>3240</v>
      </c>
      <c r="BG35" s="96">
        <f t="shared" si="28"/>
        <v>3888.0000000000005</v>
      </c>
      <c r="BH35" s="96">
        <f t="shared" si="29"/>
        <v>3600</v>
      </c>
      <c r="BI35" s="96">
        <f t="shared" si="30"/>
        <v>4140</v>
      </c>
      <c r="BJ35" s="96">
        <f t="shared" si="21"/>
        <v>3564</v>
      </c>
      <c r="BK35" s="96">
        <f t="shared" si="22"/>
        <v>4338</v>
      </c>
      <c r="BL35" s="96">
        <f t="shared" si="23"/>
        <v>2700</v>
      </c>
      <c r="BM35" s="97">
        <f t="shared" si="24"/>
        <v>3420</v>
      </c>
    </row>
    <row r="36" spans="1:65" s="86" customFormat="1" ht="12.75">
      <c r="A36" s="93">
        <v>1829</v>
      </c>
      <c r="B36" s="94">
        <f t="shared" si="0"/>
        <v>1375.187969924812</v>
      </c>
      <c r="C36" s="94">
        <f t="shared" si="1"/>
        <v>2286.25</v>
      </c>
      <c r="D36" s="94">
        <f t="shared" si="2"/>
        <v>90.00984251968505</v>
      </c>
      <c r="E36" s="95">
        <f t="shared" si="3"/>
        <v>68.69742742504789</v>
      </c>
      <c r="F36" s="96">
        <f t="shared" si="4"/>
        <v>68.69742742504789</v>
      </c>
      <c r="G36" s="96">
        <f t="shared" si="5"/>
        <v>68.69742742504789</v>
      </c>
      <c r="H36" s="96">
        <f t="shared" si="6"/>
        <v>2317.9799913565034</v>
      </c>
      <c r="I36" s="96">
        <f t="shared" si="7"/>
        <v>2864.6981629046336</v>
      </c>
      <c r="J36" s="96">
        <f t="shared" si="8"/>
        <v>69.24254821614932</v>
      </c>
      <c r="K36" s="96">
        <f t="shared" si="9"/>
        <v>2336.8419229953047</v>
      </c>
      <c r="L36" s="96">
        <f t="shared" si="10"/>
        <v>2887.8983565912968</v>
      </c>
      <c r="M36" s="96">
        <f t="shared" si="11"/>
        <v>68.69742742504789</v>
      </c>
      <c r="N36" s="96">
        <f t="shared" si="12"/>
        <v>1801.121790034941</v>
      </c>
      <c r="O36" s="96">
        <f t="shared" si="13"/>
        <v>69.24254821614932</v>
      </c>
      <c r="P36" s="96">
        <f t="shared" si="14"/>
        <v>1815.9113422917396</v>
      </c>
      <c r="Q36" s="96">
        <f t="shared" si="15"/>
        <v>6053.99</v>
      </c>
      <c r="R36" s="96">
        <f t="shared" si="16"/>
        <v>7773.25</v>
      </c>
      <c r="S36" s="96">
        <f t="shared" si="17"/>
        <v>10388.72</v>
      </c>
      <c r="T36" s="96">
        <f t="shared" si="18"/>
        <v>6401.5</v>
      </c>
      <c r="U36" s="96">
        <f t="shared" si="19"/>
        <v>7773.25</v>
      </c>
      <c r="V36" s="96">
        <f t="shared" si="20"/>
        <v>10388.72</v>
      </c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>
        <f t="shared" si="25"/>
        <v>2743.5</v>
      </c>
      <c r="BE36" s="96">
        <f t="shared" si="26"/>
        <v>3292.2000000000003</v>
      </c>
      <c r="BF36" s="96">
        <f t="shared" si="27"/>
        <v>3292.2000000000003</v>
      </c>
      <c r="BG36" s="96">
        <f t="shared" si="28"/>
        <v>3950.6400000000003</v>
      </c>
      <c r="BH36" s="96">
        <f t="shared" si="29"/>
        <v>3658</v>
      </c>
      <c r="BI36" s="96">
        <f t="shared" si="30"/>
        <v>4206.7</v>
      </c>
      <c r="BJ36" s="96">
        <f t="shared" si="21"/>
        <v>3621.42</v>
      </c>
      <c r="BK36" s="96">
        <f t="shared" si="22"/>
        <v>4407.89</v>
      </c>
      <c r="BL36" s="96">
        <f t="shared" si="23"/>
        <v>2743.5</v>
      </c>
      <c r="BM36" s="97">
        <f t="shared" si="24"/>
        <v>3475.1</v>
      </c>
    </row>
    <row r="37" spans="1:65" s="86" customFormat="1" ht="12.75">
      <c r="A37" s="93">
        <v>1900</v>
      </c>
      <c r="B37" s="94">
        <f t="shared" si="0"/>
        <v>1428.5714285714284</v>
      </c>
      <c r="C37" s="94">
        <f t="shared" si="1"/>
        <v>2375</v>
      </c>
      <c r="D37" s="94">
        <f t="shared" si="2"/>
        <v>93.50393700787401</v>
      </c>
      <c r="E37" s="95">
        <f t="shared" si="3"/>
        <v>71.36419470070584</v>
      </c>
      <c r="F37" s="96">
        <f t="shared" si="4"/>
        <v>71.36419470070584</v>
      </c>
      <c r="G37" s="96">
        <f t="shared" si="5"/>
        <v>71.36419470070584</v>
      </c>
      <c r="H37" s="96">
        <f t="shared" si="6"/>
        <v>2410.253819233109</v>
      </c>
      <c r="I37" s="96">
        <f t="shared" si="7"/>
        <v>2978.1950581294714</v>
      </c>
      <c r="J37" s="96">
        <f t="shared" si="8"/>
        <v>71.93047655040114</v>
      </c>
      <c r="K37" s="96">
        <f t="shared" si="9"/>
        <v>2429.847952701519</v>
      </c>
      <c r="L37" s="96">
        <f t="shared" si="10"/>
        <v>3002.295860756404</v>
      </c>
      <c r="M37" s="96">
        <f t="shared" si="11"/>
        <v>71.36419470070584</v>
      </c>
      <c r="N37" s="96">
        <f t="shared" si="12"/>
        <v>1873.473266302016</v>
      </c>
      <c r="O37" s="96">
        <f t="shared" si="13"/>
        <v>71.93047655040114</v>
      </c>
      <c r="P37" s="96">
        <f t="shared" si="14"/>
        <v>1888.8369345840924</v>
      </c>
      <c r="Q37" s="96">
        <f t="shared" si="15"/>
        <v>6289</v>
      </c>
      <c r="R37" s="96">
        <f t="shared" si="16"/>
        <v>8075</v>
      </c>
      <c r="S37" s="96">
        <f t="shared" si="17"/>
        <v>10792</v>
      </c>
      <c r="T37" s="96">
        <f t="shared" si="18"/>
        <v>6650</v>
      </c>
      <c r="U37" s="96">
        <f t="shared" si="19"/>
        <v>8075</v>
      </c>
      <c r="V37" s="96">
        <f t="shared" si="20"/>
        <v>10792</v>
      </c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>
        <f t="shared" si="25"/>
        <v>2850</v>
      </c>
      <c r="BE37" s="96">
        <f t="shared" si="26"/>
        <v>3420</v>
      </c>
      <c r="BF37" s="96">
        <f t="shared" si="27"/>
        <v>3420</v>
      </c>
      <c r="BG37" s="96">
        <f t="shared" si="28"/>
        <v>4104</v>
      </c>
      <c r="BH37" s="96">
        <f t="shared" si="29"/>
        <v>3800</v>
      </c>
      <c r="BI37" s="96">
        <f t="shared" si="30"/>
        <v>4370</v>
      </c>
      <c r="BJ37" s="96">
        <f t="shared" si="21"/>
        <v>3762</v>
      </c>
      <c r="BK37" s="96">
        <f t="shared" si="22"/>
        <v>4579</v>
      </c>
      <c r="BL37" s="96">
        <f t="shared" si="23"/>
        <v>2850</v>
      </c>
      <c r="BM37" s="97">
        <f t="shared" si="24"/>
        <v>3610</v>
      </c>
    </row>
    <row r="38" spans="1:65" s="86" customFormat="1" ht="12.75">
      <c r="A38" s="93">
        <v>2000</v>
      </c>
      <c r="B38" s="94">
        <f t="shared" si="0"/>
        <v>1503.7593984962405</v>
      </c>
      <c r="C38" s="94">
        <f t="shared" si="1"/>
        <v>2500</v>
      </c>
      <c r="D38" s="94">
        <f t="shared" si="2"/>
        <v>98.4251968503937</v>
      </c>
      <c r="E38" s="95">
        <f t="shared" si="3"/>
        <v>75.12020494811141</v>
      </c>
      <c r="F38" s="96">
        <f t="shared" si="4"/>
        <v>75.12020494811141</v>
      </c>
      <c r="G38" s="96">
        <f t="shared" si="5"/>
        <v>75.12020494811141</v>
      </c>
      <c r="H38" s="96">
        <f t="shared" si="6"/>
        <v>2540.216957087483</v>
      </c>
      <c r="I38" s="96">
        <f t="shared" si="7"/>
        <v>3138.0498401362856</v>
      </c>
      <c r="J38" s="96">
        <f t="shared" si="8"/>
        <v>75.71629110568541</v>
      </c>
      <c r="K38" s="96">
        <f t="shared" si="9"/>
        <v>2560.842360738441</v>
      </c>
      <c r="L38" s="96">
        <f t="shared" si="10"/>
        <v>3163.419106059373</v>
      </c>
      <c r="M38" s="96">
        <f t="shared" si="11"/>
        <v>75.12020494811141</v>
      </c>
      <c r="N38" s="96">
        <f t="shared" si="12"/>
        <v>1975.3767540021222</v>
      </c>
      <c r="O38" s="96">
        <f t="shared" si="13"/>
        <v>75.71629110568541</v>
      </c>
      <c r="P38" s="96">
        <f t="shared" si="14"/>
        <v>1991.5490364043078</v>
      </c>
      <c r="Q38" s="96">
        <f t="shared" si="15"/>
        <v>6620</v>
      </c>
      <c r="R38" s="96">
        <f t="shared" si="16"/>
        <v>8500</v>
      </c>
      <c r="S38" s="96">
        <f t="shared" si="17"/>
        <v>11360</v>
      </c>
      <c r="T38" s="96">
        <f t="shared" si="18"/>
        <v>7000</v>
      </c>
      <c r="U38" s="96">
        <f t="shared" si="19"/>
        <v>8500</v>
      </c>
      <c r="V38" s="96">
        <f t="shared" si="20"/>
        <v>11360</v>
      </c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>
        <f t="shared" si="25"/>
        <v>3000</v>
      </c>
      <c r="BE38" s="96">
        <f t="shared" si="26"/>
        <v>3600</v>
      </c>
      <c r="BF38" s="96">
        <f t="shared" si="27"/>
        <v>3600</v>
      </c>
      <c r="BG38" s="96">
        <f t="shared" si="28"/>
        <v>4320</v>
      </c>
      <c r="BH38" s="96">
        <f t="shared" si="29"/>
        <v>4000</v>
      </c>
      <c r="BI38" s="96">
        <f t="shared" si="30"/>
        <v>4600</v>
      </c>
      <c r="BJ38" s="96">
        <f t="shared" si="21"/>
        <v>3960</v>
      </c>
      <c r="BK38" s="96">
        <f t="shared" si="22"/>
        <v>4820</v>
      </c>
      <c r="BL38" s="96">
        <f t="shared" si="23"/>
        <v>3000</v>
      </c>
      <c r="BM38" s="97">
        <f t="shared" si="24"/>
        <v>3800</v>
      </c>
    </row>
    <row r="39" spans="1:65" s="86" customFormat="1" ht="12.75">
      <c r="A39" s="93">
        <v>2032</v>
      </c>
      <c r="B39" s="94">
        <f t="shared" si="0"/>
        <v>1527.8195488721803</v>
      </c>
      <c r="C39" s="94">
        <f t="shared" si="1"/>
        <v>2540</v>
      </c>
      <c r="D39" s="94">
        <f t="shared" si="2"/>
        <v>100</v>
      </c>
      <c r="E39" s="95">
        <f t="shared" si="3"/>
        <v>76.3221282272812</v>
      </c>
      <c r="F39" s="96">
        <f t="shared" si="4"/>
        <v>76.3221282272812</v>
      </c>
      <c r="G39" s="96">
        <f t="shared" si="5"/>
        <v>76.3221282272812</v>
      </c>
      <c r="H39" s="96">
        <f t="shared" si="6"/>
        <v>2581.805161200883</v>
      </c>
      <c r="I39" s="96">
        <f t="shared" si="7"/>
        <v>3189.203370378467</v>
      </c>
      <c r="J39" s="96">
        <f t="shared" si="8"/>
        <v>76.92775176337638</v>
      </c>
      <c r="K39" s="96">
        <f t="shared" si="9"/>
        <v>2602.760571310256</v>
      </c>
      <c r="L39" s="96">
        <f t="shared" si="10"/>
        <v>3214.978544556323</v>
      </c>
      <c r="M39" s="96">
        <f t="shared" si="11"/>
        <v>76.3221282272812</v>
      </c>
      <c r="N39" s="96">
        <f t="shared" si="12"/>
        <v>2007.9858700661564</v>
      </c>
      <c r="O39" s="96">
        <f t="shared" si="13"/>
        <v>76.92775176337638</v>
      </c>
      <c r="P39" s="96">
        <f t="shared" si="14"/>
        <v>2024.4169089867767</v>
      </c>
      <c r="Q39" s="96">
        <f t="shared" si="15"/>
        <v>6725.92</v>
      </c>
      <c r="R39" s="96">
        <f t="shared" si="16"/>
        <v>8636</v>
      </c>
      <c r="S39" s="96">
        <f t="shared" si="17"/>
        <v>11541.76</v>
      </c>
      <c r="T39" s="96">
        <f t="shared" si="18"/>
        <v>7112</v>
      </c>
      <c r="U39" s="96">
        <f t="shared" si="19"/>
        <v>8636</v>
      </c>
      <c r="V39" s="96">
        <f t="shared" si="20"/>
        <v>11541.76</v>
      </c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>
        <f t="shared" si="25"/>
        <v>3048</v>
      </c>
      <c r="BE39" s="96">
        <f t="shared" si="26"/>
        <v>3657.6</v>
      </c>
      <c r="BF39" s="96">
        <f t="shared" si="27"/>
        <v>3657.6</v>
      </c>
      <c r="BG39" s="96">
        <f t="shared" si="28"/>
        <v>4389.12</v>
      </c>
      <c r="BH39" s="96">
        <f t="shared" si="29"/>
        <v>4064</v>
      </c>
      <c r="BI39" s="96">
        <f t="shared" si="30"/>
        <v>4673.599999999999</v>
      </c>
      <c r="BJ39" s="96">
        <f t="shared" si="21"/>
        <v>4023.36</v>
      </c>
      <c r="BK39" s="96">
        <f t="shared" si="22"/>
        <v>4897.12</v>
      </c>
      <c r="BL39" s="96">
        <f t="shared" si="23"/>
        <v>3048</v>
      </c>
      <c r="BM39" s="97">
        <f t="shared" si="24"/>
        <v>3860.7999999999997</v>
      </c>
    </row>
    <row r="40" spans="1:65" s="86" customFormat="1" ht="12.75">
      <c r="A40" s="93">
        <v>2100</v>
      </c>
      <c r="B40" s="94">
        <f t="shared" si="0"/>
        <v>1578.9473684210525</v>
      </c>
      <c r="C40" s="94">
        <f t="shared" si="1"/>
        <v>2625</v>
      </c>
      <c r="D40" s="94">
        <f t="shared" si="2"/>
        <v>103.34645669291339</v>
      </c>
      <c r="E40" s="95">
        <f t="shared" si="3"/>
        <v>78.87621519551699</v>
      </c>
      <c r="F40" s="96">
        <f t="shared" si="4"/>
        <v>78.87621519551699</v>
      </c>
      <c r="G40" s="96">
        <f t="shared" si="5"/>
        <v>78.87621519551699</v>
      </c>
      <c r="H40" s="96">
        <f t="shared" si="6"/>
        <v>2670.1800949418575</v>
      </c>
      <c r="I40" s="96">
        <f t="shared" si="7"/>
        <v>3297.904622143101</v>
      </c>
      <c r="J40" s="96">
        <f t="shared" si="8"/>
        <v>79.50210566096969</v>
      </c>
      <c r="K40" s="96">
        <f t="shared" si="9"/>
        <v>2691.8367687753635</v>
      </c>
      <c r="L40" s="96">
        <f t="shared" si="10"/>
        <v>3324.542351362342</v>
      </c>
      <c r="M40" s="96">
        <f t="shared" si="11"/>
        <v>78.87621519551699</v>
      </c>
      <c r="N40" s="96">
        <f t="shared" si="12"/>
        <v>2077.2802417022285</v>
      </c>
      <c r="O40" s="96">
        <f t="shared" si="13"/>
        <v>79.50210566096969</v>
      </c>
      <c r="P40" s="96">
        <f t="shared" si="14"/>
        <v>2094.261138224523</v>
      </c>
      <c r="Q40" s="96">
        <f t="shared" si="15"/>
        <v>6951</v>
      </c>
      <c r="R40" s="96">
        <f t="shared" si="16"/>
        <v>8925</v>
      </c>
      <c r="S40" s="96">
        <f t="shared" si="17"/>
        <v>11928</v>
      </c>
      <c r="T40" s="96">
        <f t="shared" si="18"/>
        <v>7350</v>
      </c>
      <c r="U40" s="96">
        <f t="shared" si="19"/>
        <v>8925</v>
      </c>
      <c r="V40" s="96">
        <f t="shared" si="20"/>
        <v>11928</v>
      </c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>
        <f t="shared" si="25"/>
        <v>3150</v>
      </c>
      <c r="BE40" s="96">
        <f t="shared" si="26"/>
        <v>3780</v>
      </c>
      <c r="BF40" s="96">
        <f t="shared" si="27"/>
        <v>3780</v>
      </c>
      <c r="BG40" s="96">
        <f t="shared" si="28"/>
        <v>4536</v>
      </c>
      <c r="BH40" s="96">
        <f t="shared" si="29"/>
        <v>4200</v>
      </c>
      <c r="BI40" s="96">
        <f t="shared" si="30"/>
        <v>4830</v>
      </c>
      <c r="BJ40" s="96">
        <f t="shared" si="21"/>
        <v>4158</v>
      </c>
      <c r="BK40" s="96">
        <f t="shared" si="22"/>
        <v>5061</v>
      </c>
      <c r="BL40" s="96">
        <f t="shared" si="23"/>
        <v>3150</v>
      </c>
      <c r="BM40" s="97">
        <f t="shared" si="24"/>
        <v>3990</v>
      </c>
    </row>
    <row r="41" spans="1:65" s="86" customFormat="1" ht="12.75">
      <c r="A41" s="93">
        <v>2200</v>
      </c>
      <c r="B41" s="94">
        <f t="shared" si="0"/>
        <v>1654.1353383458645</v>
      </c>
      <c r="C41" s="94">
        <f t="shared" si="1"/>
        <v>2750</v>
      </c>
      <c r="D41" s="94">
        <f t="shared" si="2"/>
        <v>108.26771653543308</v>
      </c>
      <c r="E41" s="95">
        <f t="shared" si="3"/>
        <v>82.63222544292256</v>
      </c>
      <c r="F41" s="96">
        <f t="shared" si="4"/>
        <v>82.63222544292256</v>
      </c>
      <c r="G41" s="96">
        <f t="shared" si="5"/>
        <v>82.63222544292256</v>
      </c>
      <c r="H41" s="96">
        <f t="shared" si="6"/>
        <v>2800.143232796232</v>
      </c>
      <c r="I41" s="96">
        <f t="shared" si="7"/>
        <v>3457.759404149915</v>
      </c>
      <c r="J41" s="96">
        <f t="shared" si="8"/>
        <v>83.28792021625397</v>
      </c>
      <c r="K41" s="96">
        <f t="shared" si="9"/>
        <v>2822.831176812286</v>
      </c>
      <c r="L41" s="96">
        <f t="shared" si="10"/>
        <v>3485.6655966653107</v>
      </c>
      <c r="M41" s="96">
        <f t="shared" si="11"/>
        <v>82.63222544292256</v>
      </c>
      <c r="N41" s="96">
        <f t="shared" si="12"/>
        <v>2179.1837294023344</v>
      </c>
      <c r="O41" s="96">
        <f t="shared" si="13"/>
        <v>83.28792021625397</v>
      </c>
      <c r="P41" s="96">
        <f t="shared" si="14"/>
        <v>2196.9732400447388</v>
      </c>
      <c r="Q41" s="96">
        <f t="shared" si="15"/>
        <v>7282</v>
      </c>
      <c r="R41" s="96">
        <f t="shared" si="16"/>
        <v>9350</v>
      </c>
      <c r="S41" s="96">
        <f t="shared" si="17"/>
        <v>12496</v>
      </c>
      <c r="T41" s="96">
        <f t="shared" si="18"/>
        <v>7700</v>
      </c>
      <c r="U41" s="96">
        <f t="shared" si="19"/>
        <v>9350</v>
      </c>
      <c r="V41" s="96">
        <f t="shared" si="20"/>
        <v>12496</v>
      </c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>
        <f t="shared" si="25"/>
        <v>3300</v>
      </c>
      <c r="BE41" s="96">
        <f t="shared" si="26"/>
        <v>3960</v>
      </c>
      <c r="BF41" s="96">
        <f t="shared" si="27"/>
        <v>3960</v>
      </c>
      <c r="BG41" s="96">
        <f t="shared" si="28"/>
        <v>4752</v>
      </c>
      <c r="BH41" s="96">
        <f t="shared" si="29"/>
        <v>4400</v>
      </c>
      <c r="BI41" s="96">
        <f t="shared" si="30"/>
        <v>5060</v>
      </c>
      <c r="BJ41" s="96">
        <f t="shared" si="21"/>
        <v>4356</v>
      </c>
      <c r="BK41" s="96">
        <f t="shared" si="22"/>
        <v>5302</v>
      </c>
      <c r="BL41" s="96">
        <f t="shared" si="23"/>
        <v>3300</v>
      </c>
      <c r="BM41" s="97">
        <f t="shared" si="24"/>
        <v>4180</v>
      </c>
    </row>
    <row r="42" spans="1:65" s="86" customFormat="1" ht="12.75">
      <c r="A42" s="93">
        <v>2300</v>
      </c>
      <c r="B42" s="94">
        <f t="shared" si="0"/>
        <v>1729.3233082706765</v>
      </c>
      <c r="C42" s="94">
        <f t="shared" si="1"/>
        <v>2875</v>
      </c>
      <c r="D42" s="94">
        <f t="shared" si="2"/>
        <v>113.18897637795276</v>
      </c>
      <c r="E42" s="95">
        <f t="shared" si="3"/>
        <v>86.38823569032813</v>
      </c>
      <c r="F42" s="96">
        <f t="shared" si="4"/>
        <v>86.38823569032813</v>
      </c>
      <c r="G42" s="96">
        <f t="shared" si="5"/>
        <v>86.38823569032813</v>
      </c>
      <c r="H42" s="96">
        <f t="shared" si="6"/>
        <v>2930.106370650606</v>
      </c>
      <c r="I42" s="96">
        <f t="shared" si="7"/>
        <v>3617.614186156729</v>
      </c>
      <c r="J42" s="96">
        <f t="shared" si="8"/>
        <v>87.07373477153823</v>
      </c>
      <c r="K42" s="96">
        <f t="shared" si="9"/>
        <v>2953.825584849207</v>
      </c>
      <c r="L42" s="96">
        <f t="shared" si="10"/>
        <v>3646.788841968279</v>
      </c>
      <c r="M42" s="96">
        <f t="shared" si="11"/>
        <v>86.38823569032813</v>
      </c>
      <c r="N42" s="96">
        <f t="shared" si="12"/>
        <v>2281.0872171024407</v>
      </c>
      <c r="O42" s="96">
        <f t="shared" si="13"/>
        <v>87.07373477153823</v>
      </c>
      <c r="P42" s="96">
        <f t="shared" si="14"/>
        <v>2299.685341864954</v>
      </c>
      <c r="Q42" s="96">
        <f t="shared" si="15"/>
        <v>7613</v>
      </c>
      <c r="R42" s="96">
        <f t="shared" si="16"/>
        <v>9775</v>
      </c>
      <c r="S42" s="96">
        <f t="shared" si="17"/>
        <v>13064</v>
      </c>
      <c r="T42" s="96">
        <f t="shared" si="18"/>
        <v>8050</v>
      </c>
      <c r="U42" s="96">
        <f t="shared" si="19"/>
        <v>9775</v>
      </c>
      <c r="V42" s="96">
        <f t="shared" si="20"/>
        <v>13064</v>
      </c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>
        <f t="shared" si="25"/>
        <v>3450</v>
      </c>
      <c r="BE42" s="96">
        <f t="shared" si="26"/>
        <v>4140</v>
      </c>
      <c r="BF42" s="96">
        <f t="shared" si="27"/>
        <v>4140</v>
      </c>
      <c r="BG42" s="96">
        <f t="shared" si="28"/>
        <v>4968</v>
      </c>
      <c r="BH42" s="96">
        <f t="shared" si="29"/>
        <v>4600</v>
      </c>
      <c r="BI42" s="96">
        <f t="shared" si="30"/>
        <v>5290</v>
      </c>
      <c r="BJ42" s="96">
        <f t="shared" si="21"/>
        <v>4554</v>
      </c>
      <c r="BK42" s="96">
        <f t="shared" si="22"/>
        <v>5543</v>
      </c>
      <c r="BL42" s="96">
        <f t="shared" si="23"/>
        <v>3450</v>
      </c>
      <c r="BM42" s="97">
        <f t="shared" si="24"/>
        <v>4370</v>
      </c>
    </row>
    <row r="43" spans="1:65" s="86" customFormat="1" ht="12.75">
      <c r="A43" s="93">
        <v>2400</v>
      </c>
      <c r="B43" s="94">
        <f t="shared" si="0"/>
        <v>1804.5112781954886</v>
      </c>
      <c r="C43" s="94">
        <f t="shared" si="1"/>
        <v>3000</v>
      </c>
      <c r="D43" s="94">
        <f t="shared" si="2"/>
        <v>118.11023622047244</v>
      </c>
      <c r="E43" s="95">
        <f t="shared" si="3"/>
        <v>90.1442459377337</v>
      </c>
      <c r="F43" s="96">
        <f t="shared" si="4"/>
        <v>90.1442459377337</v>
      </c>
      <c r="G43" s="96">
        <f t="shared" si="5"/>
        <v>90.1442459377337</v>
      </c>
      <c r="H43" s="96">
        <f t="shared" si="6"/>
        <v>3060.06950850498</v>
      </c>
      <c r="I43" s="96">
        <f t="shared" si="7"/>
        <v>3777.468968163543</v>
      </c>
      <c r="J43" s="96">
        <f t="shared" si="8"/>
        <v>90.8595493268225</v>
      </c>
      <c r="K43" s="96">
        <f t="shared" si="9"/>
        <v>3084.8199928861295</v>
      </c>
      <c r="L43" s="96">
        <f t="shared" si="10"/>
        <v>3807.912087271248</v>
      </c>
      <c r="M43" s="96">
        <f t="shared" si="11"/>
        <v>90.1442459377337</v>
      </c>
      <c r="N43" s="96">
        <f t="shared" si="12"/>
        <v>2382.9907048025466</v>
      </c>
      <c r="O43" s="96">
        <f t="shared" si="13"/>
        <v>90.8595493268225</v>
      </c>
      <c r="P43" s="96">
        <f t="shared" si="14"/>
        <v>2402.3974436851695</v>
      </c>
      <c r="Q43" s="96">
        <f t="shared" si="15"/>
        <v>7944</v>
      </c>
      <c r="R43" s="96">
        <f t="shared" si="16"/>
        <v>10200</v>
      </c>
      <c r="S43" s="96">
        <f t="shared" si="17"/>
        <v>13632</v>
      </c>
      <c r="T43" s="96">
        <f t="shared" si="18"/>
        <v>8400</v>
      </c>
      <c r="U43" s="96">
        <f t="shared" si="19"/>
        <v>10200</v>
      </c>
      <c r="V43" s="96">
        <f t="shared" si="20"/>
        <v>13632</v>
      </c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>
        <f t="shared" si="25"/>
        <v>3600</v>
      </c>
      <c r="BE43" s="96">
        <f t="shared" si="26"/>
        <v>4320</v>
      </c>
      <c r="BF43" s="96">
        <f t="shared" si="27"/>
        <v>4320</v>
      </c>
      <c r="BG43" s="96">
        <f t="shared" si="28"/>
        <v>5184</v>
      </c>
      <c r="BH43" s="96">
        <f t="shared" si="29"/>
        <v>4800</v>
      </c>
      <c r="BI43" s="96">
        <f t="shared" si="30"/>
        <v>5520</v>
      </c>
      <c r="BJ43" s="96">
        <f t="shared" si="21"/>
        <v>4752</v>
      </c>
      <c r="BK43" s="96">
        <f t="shared" si="22"/>
        <v>5784</v>
      </c>
      <c r="BL43" s="96">
        <f t="shared" si="23"/>
        <v>3600</v>
      </c>
      <c r="BM43" s="97">
        <f t="shared" si="24"/>
        <v>4560</v>
      </c>
    </row>
    <row r="44" spans="1:65" s="86" customFormat="1" ht="12.75">
      <c r="A44" s="93">
        <v>2438</v>
      </c>
      <c r="B44" s="94">
        <f t="shared" si="0"/>
        <v>1833.0827067669172</v>
      </c>
      <c r="C44" s="94">
        <f t="shared" si="1"/>
        <v>3047.5</v>
      </c>
      <c r="D44" s="94">
        <f t="shared" si="2"/>
        <v>119.98031496062993</v>
      </c>
      <c r="E44" s="95">
        <f t="shared" si="3"/>
        <v>91.57152983174781</v>
      </c>
      <c r="F44" s="96">
        <f t="shared" si="4"/>
        <v>91.57152983174781</v>
      </c>
      <c r="G44" s="96">
        <f t="shared" si="5"/>
        <v>91.57152983174781</v>
      </c>
      <c r="H44" s="96">
        <f t="shared" si="6"/>
        <v>3109.4555008896423</v>
      </c>
      <c r="I44" s="96">
        <f t="shared" si="7"/>
        <v>3838.2137853261324</v>
      </c>
      <c r="J44" s="96">
        <f t="shared" si="8"/>
        <v>92.29815885783053</v>
      </c>
      <c r="K44" s="96">
        <f t="shared" si="9"/>
        <v>3134.59786794016</v>
      </c>
      <c r="L44" s="96">
        <f t="shared" si="10"/>
        <v>3869.138920486376</v>
      </c>
      <c r="M44" s="96">
        <f t="shared" si="11"/>
        <v>91.57152983174781</v>
      </c>
      <c r="N44" s="96">
        <f t="shared" si="12"/>
        <v>2421.7140301285867</v>
      </c>
      <c r="O44" s="96">
        <f t="shared" si="13"/>
        <v>92.29815885783053</v>
      </c>
      <c r="P44" s="96">
        <f t="shared" si="14"/>
        <v>2441.4280423768514</v>
      </c>
      <c r="Q44" s="96">
        <f t="shared" si="15"/>
        <v>8069.78</v>
      </c>
      <c r="R44" s="96">
        <f t="shared" si="16"/>
        <v>10361.5</v>
      </c>
      <c r="S44" s="96">
        <f t="shared" si="17"/>
        <v>13847.84</v>
      </c>
      <c r="T44" s="96">
        <f t="shared" si="18"/>
        <v>8533</v>
      </c>
      <c r="U44" s="96">
        <f t="shared" si="19"/>
        <v>10361.5</v>
      </c>
      <c r="V44" s="96">
        <f t="shared" si="20"/>
        <v>13847.84</v>
      </c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>
        <f t="shared" si="25"/>
        <v>3657</v>
      </c>
      <c r="BE44" s="96">
        <f t="shared" si="26"/>
        <v>4388.400000000001</v>
      </c>
      <c r="BF44" s="96">
        <f t="shared" si="27"/>
        <v>4388.400000000001</v>
      </c>
      <c r="BG44" s="96">
        <f t="shared" si="28"/>
        <v>5266.08</v>
      </c>
      <c r="BH44" s="96">
        <f t="shared" si="29"/>
        <v>4876</v>
      </c>
      <c r="BI44" s="96">
        <f t="shared" si="30"/>
        <v>5607.4</v>
      </c>
      <c r="BJ44" s="96">
        <f t="shared" si="21"/>
        <v>4827.24</v>
      </c>
      <c r="BK44" s="96">
        <f t="shared" si="22"/>
        <v>5875.58</v>
      </c>
      <c r="BL44" s="96">
        <f t="shared" si="23"/>
        <v>3657</v>
      </c>
      <c r="BM44" s="97">
        <f t="shared" si="24"/>
        <v>4632.2</v>
      </c>
    </row>
    <row r="45" spans="1:65" s="86" customFormat="1" ht="12.75">
      <c r="A45" s="93">
        <v>2500</v>
      </c>
      <c r="B45" s="94">
        <f t="shared" si="0"/>
        <v>1879.6992481203006</v>
      </c>
      <c r="C45" s="94">
        <f t="shared" si="1"/>
        <v>3125</v>
      </c>
      <c r="D45" s="94">
        <f t="shared" si="2"/>
        <v>123.03149606299213</v>
      </c>
      <c r="E45" s="95">
        <f t="shared" si="3"/>
        <v>93.90025618513927</v>
      </c>
      <c r="F45" s="96">
        <f t="shared" si="4"/>
        <v>93.90025618513927</v>
      </c>
      <c r="G45" s="96">
        <f t="shared" si="5"/>
        <v>93.90025618513927</v>
      </c>
      <c r="H45" s="96">
        <f t="shared" si="6"/>
        <v>3190.032646359354</v>
      </c>
      <c r="I45" s="96">
        <f t="shared" si="7"/>
        <v>3937.3237501703575</v>
      </c>
      <c r="J45" s="96">
        <f t="shared" si="8"/>
        <v>94.64536388210678</v>
      </c>
      <c r="K45" s="96">
        <f t="shared" si="9"/>
        <v>3215.814400923052</v>
      </c>
      <c r="L45" s="96">
        <f t="shared" si="10"/>
        <v>3969.0353325742167</v>
      </c>
      <c r="M45" s="96">
        <f t="shared" si="11"/>
        <v>93.90025618513927</v>
      </c>
      <c r="N45" s="96">
        <f t="shared" si="12"/>
        <v>2484.894192502653</v>
      </c>
      <c r="O45" s="96">
        <f t="shared" si="13"/>
        <v>94.64536388210678</v>
      </c>
      <c r="P45" s="96">
        <f t="shared" si="14"/>
        <v>2505.109545505385</v>
      </c>
      <c r="Q45" s="96">
        <f t="shared" si="15"/>
        <v>8275</v>
      </c>
      <c r="R45" s="96">
        <f t="shared" si="16"/>
        <v>10625</v>
      </c>
      <c r="S45" s="96">
        <f t="shared" si="17"/>
        <v>14200</v>
      </c>
      <c r="T45" s="96">
        <f t="shared" si="18"/>
        <v>8750</v>
      </c>
      <c r="U45" s="96">
        <f t="shared" si="19"/>
        <v>10625</v>
      </c>
      <c r="V45" s="96">
        <f t="shared" si="20"/>
        <v>14200</v>
      </c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>
        <f t="shared" si="25"/>
        <v>3750</v>
      </c>
      <c r="BE45" s="96">
        <f t="shared" si="26"/>
        <v>4500</v>
      </c>
      <c r="BF45" s="96">
        <f t="shared" si="27"/>
        <v>4500</v>
      </c>
      <c r="BG45" s="96">
        <f t="shared" si="28"/>
        <v>5400</v>
      </c>
      <c r="BH45" s="96">
        <f t="shared" si="29"/>
        <v>5000</v>
      </c>
      <c r="BI45" s="96">
        <f t="shared" si="30"/>
        <v>5750</v>
      </c>
      <c r="BJ45" s="96">
        <f t="shared" si="21"/>
        <v>4950</v>
      </c>
      <c r="BK45" s="96">
        <f t="shared" si="22"/>
        <v>6025</v>
      </c>
      <c r="BL45" s="96">
        <f t="shared" si="23"/>
        <v>3750</v>
      </c>
      <c r="BM45" s="97">
        <f t="shared" si="24"/>
        <v>4750</v>
      </c>
    </row>
    <row r="46" spans="1:65" s="86" customFormat="1" ht="12.75">
      <c r="A46" s="93">
        <v>2600</v>
      </c>
      <c r="B46" s="94">
        <f t="shared" si="0"/>
        <v>1954.8872180451126</v>
      </c>
      <c r="C46" s="94">
        <f t="shared" si="1"/>
        <v>3250</v>
      </c>
      <c r="D46" s="94">
        <f t="shared" si="2"/>
        <v>127.95275590551182</v>
      </c>
      <c r="E46" s="95">
        <f t="shared" si="3"/>
        <v>97.65626643254484</v>
      </c>
      <c r="F46" s="96">
        <f t="shared" si="4"/>
        <v>97.65626643254484</v>
      </c>
      <c r="G46" s="96">
        <f t="shared" si="5"/>
        <v>97.65626643254484</v>
      </c>
      <c r="H46" s="96">
        <f t="shared" si="6"/>
        <v>3319.9957842137283</v>
      </c>
      <c r="I46" s="96">
        <f t="shared" si="7"/>
        <v>4097.178532177172</v>
      </c>
      <c r="J46" s="96">
        <f t="shared" si="8"/>
        <v>98.43117843739105</v>
      </c>
      <c r="K46" s="96">
        <f t="shared" si="9"/>
        <v>3346.808808959974</v>
      </c>
      <c r="L46" s="96">
        <f t="shared" si="10"/>
        <v>4130.158577877185</v>
      </c>
      <c r="M46" s="96">
        <f t="shared" si="11"/>
        <v>97.65626643254484</v>
      </c>
      <c r="N46" s="96">
        <f t="shared" si="12"/>
        <v>2586.797680202759</v>
      </c>
      <c r="O46" s="96">
        <f t="shared" si="13"/>
        <v>98.43117843739105</v>
      </c>
      <c r="P46" s="96">
        <f t="shared" si="14"/>
        <v>2607.8216473256</v>
      </c>
      <c r="Q46" s="96">
        <f t="shared" si="15"/>
        <v>8606</v>
      </c>
      <c r="R46" s="96">
        <f t="shared" si="16"/>
        <v>11050</v>
      </c>
      <c r="S46" s="96">
        <f t="shared" si="17"/>
        <v>14768</v>
      </c>
      <c r="T46" s="96">
        <f t="shared" si="18"/>
        <v>9100</v>
      </c>
      <c r="U46" s="96">
        <f t="shared" si="19"/>
        <v>11050</v>
      </c>
      <c r="V46" s="96">
        <f t="shared" si="20"/>
        <v>14768</v>
      </c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>
        <f t="shared" si="25"/>
        <v>3900</v>
      </c>
      <c r="BE46" s="96">
        <f t="shared" si="26"/>
        <v>4680</v>
      </c>
      <c r="BF46" s="96">
        <f t="shared" si="27"/>
        <v>4680</v>
      </c>
      <c r="BG46" s="96">
        <f t="shared" si="28"/>
        <v>5616</v>
      </c>
      <c r="BH46" s="96">
        <f t="shared" si="29"/>
        <v>5200</v>
      </c>
      <c r="BI46" s="96">
        <f t="shared" si="30"/>
        <v>5979.999999999999</v>
      </c>
      <c r="BJ46" s="96">
        <f t="shared" si="21"/>
        <v>5148</v>
      </c>
      <c r="BK46" s="96">
        <f t="shared" si="22"/>
        <v>6266</v>
      </c>
      <c r="BL46" s="96">
        <f t="shared" si="23"/>
        <v>3900</v>
      </c>
      <c r="BM46" s="97">
        <f t="shared" si="24"/>
        <v>4940</v>
      </c>
    </row>
    <row r="47" spans="1:65" s="86" customFormat="1" ht="12.75">
      <c r="A47" s="93">
        <v>2700</v>
      </c>
      <c r="B47" s="94">
        <f t="shared" si="0"/>
        <v>2030.0751879699246</v>
      </c>
      <c r="C47" s="94">
        <f t="shared" si="1"/>
        <v>3375</v>
      </c>
      <c r="D47" s="94">
        <f t="shared" si="2"/>
        <v>132.8740157480315</v>
      </c>
      <c r="E47" s="95">
        <f t="shared" si="3"/>
        <v>101.41227667995041</v>
      </c>
      <c r="F47" s="96">
        <f t="shared" si="4"/>
        <v>101.41227667995041</v>
      </c>
      <c r="G47" s="96">
        <f t="shared" si="5"/>
        <v>101.41227667995041</v>
      </c>
      <c r="H47" s="96">
        <f t="shared" si="6"/>
        <v>3449.9589220681023</v>
      </c>
      <c r="I47" s="96">
        <f t="shared" si="7"/>
        <v>4257.0333141839865</v>
      </c>
      <c r="J47" s="96">
        <f t="shared" si="8"/>
        <v>102.21699299267532</v>
      </c>
      <c r="K47" s="96">
        <f t="shared" si="9"/>
        <v>3477.803216996896</v>
      </c>
      <c r="L47" s="96">
        <f t="shared" si="10"/>
        <v>4291.281823180154</v>
      </c>
      <c r="M47" s="96">
        <f t="shared" si="11"/>
        <v>101.41227667995041</v>
      </c>
      <c r="N47" s="96">
        <f t="shared" si="12"/>
        <v>2688.701167902865</v>
      </c>
      <c r="O47" s="96">
        <f t="shared" si="13"/>
        <v>102.21699299267532</v>
      </c>
      <c r="P47" s="96">
        <f t="shared" si="14"/>
        <v>2710.5337491458154</v>
      </c>
      <c r="Q47" s="96">
        <f t="shared" si="15"/>
        <v>8937</v>
      </c>
      <c r="R47" s="96">
        <f t="shared" si="16"/>
        <v>11475</v>
      </c>
      <c r="S47" s="96">
        <f t="shared" si="17"/>
        <v>15336</v>
      </c>
      <c r="T47" s="96">
        <f t="shared" si="18"/>
        <v>9450</v>
      </c>
      <c r="U47" s="96">
        <f t="shared" si="19"/>
        <v>11475</v>
      </c>
      <c r="V47" s="96">
        <f t="shared" si="20"/>
        <v>15336</v>
      </c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>
        <f t="shared" si="25"/>
        <v>4050</v>
      </c>
      <c r="BE47" s="96">
        <f t="shared" si="26"/>
        <v>4860</v>
      </c>
      <c r="BF47" s="96">
        <f t="shared" si="27"/>
        <v>4860</v>
      </c>
      <c r="BG47" s="96">
        <f t="shared" si="28"/>
        <v>5832</v>
      </c>
      <c r="BH47" s="96">
        <f t="shared" si="29"/>
        <v>5400</v>
      </c>
      <c r="BI47" s="96">
        <f t="shared" si="30"/>
        <v>6209.999999999999</v>
      </c>
      <c r="BJ47" s="96">
        <f t="shared" si="21"/>
        <v>5346</v>
      </c>
      <c r="BK47" s="96">
        <f t="shared" si="22"/>
        <v>6507</v>
      </c>
      <c r="BL47" s="96">
        <f t="shared" si="23"/>
        <v>4050</v>
      </c>
      <c r="BM47" s="97">
        <f t="shared" si="24"/>
        <v>5130</v>
      </c>
    </row>
    <row r="48" spans="1:65" s="86" customFormat="1" ht="12.75">
      <c r="A48" s="93">
        <v>2800</v>
      </c>
      <c r="B48" s="94">
        <f t="shared" si="0"/>
        <v>2105.2631578947367</v>
      </c>
      <c r="C48" s="94">
        <f t="shared" si="1"/>
        <v>3500</v>
      </c>
      <c r="D48" s="94">
        <f t="shared" si="2"/>
        <v>137.7952755905512</v>
      </c>
      <c r="E48" s="95">
        <f t="shared" si="3"/>
        <v>105.168286927356</v>
      </c>
      <c r="F48" s="96">
        <f t="shared" si="4"/>
        <v>105.168286927356</v>
      </c>
      <c r="G48" s="96">
        <f t="shared" si="5"/>
        <v>105.168286927356</v>
      </c>
      <c r="H48" s="96">
        <f t="shared" si="6"/>
        <v>3579.9220599224773</v>
      </c>
      <c r="I48" s="96">
        <f t="shared" si="7"/>
        <v>4416.888096190801</v>
      </c>
      <c r="J48" s="96">
        <f t="shared" si="8"/>
        <v>106.00280754795959</v>
      </c>
      <c r="K48" s="96">
        <f t="shared" si="9"/>
        <v>3608.797625033818</v>
      </c>
      <c r="L48" s="96">
        <f t="shared" si="10"/>
        <v>4452.405068483123</v>
      </c>
      <c r="M48" s="96">
        <f t="shared" si="11"/>
        <v>105.168286927356</v>
      </c>
      <c r="N48" s="96">
        <f t="shared" si="12"/>
        <v>2790.6046556029714</v>
      </c>
      <c r="O48" s="96">
        <f t="shared" si="13"/>
        <v>106.00280754795959</v>
      </c>
      <c r="P48" s="96">
        <f t="shared" si="14"/>
        <v>2813.245850966031</v>
      </c>
      <c r="Q48" s="96">
        <f t="shared" si="15"/>
        <v>9268</v>
      </c>
      <c r="R48" s="96">
        <f t="shared" si="16"/>
        <v>11900</v>
      </c>
      <c r="S48" s="96">
        <f t="shared" si="17"/>
        <v>15904</v>
      </c>
      <c r="T48" s="96">
        <f t="shared" si="18"/>
        <v>9800</v>
      </c>
      <c r="U48" s="96">
        <f t="shared" si="19"/>
        <v>11900</v>
      </c>
      <c r="V48" s="96">
        <f t="shared" si="20"/>
        <v>15904</v>
      </c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>
        <f t="shared" si="25"/>
        <v>4200</v>
      </c>
      <c r="BE48" s="96">
        <f t="shared" si="26"/>
        <v>5040</v>
      </c>
      <c r="BF48" s="96">
        <f t="shared" si="27"/>
        <v>5040</v>
      </c>
      <c r="BG48" s="96">
        <f t="shared" si="28"/>
        <v>6048</v>
      </c>
      <c r="BH48" s="96">
        <f t="shared" si="29"/>
        <v>5600</v>
      </c>
      <c r="BI48" s="96">
        <f t="shared" si="30"/>
        <v>6439.999999999999</v>
      </c>
      <c r="BJ48" s="96">
        <f t="shared" si="21"/>
        <v>5544</v>
      </c>
      <c r="BK48" s="96">
        <f t="shared" si="22"/>
        <v>6748</v>
      </c>
      <c r="BL48" s="96">
        <f t="shared" si="23"/>
        <v>4200</v>
      </c>
      <c r="BM48" s="97">
        <f t="shared" si="24"/>
        <v>5320</v>
      </c>
    </row>
    <row r="49" spans="1:65" s="86" customFormat="1" ht="12.75">
      <c r="A49" s="93">
        <v>2900</v>
      </c>
      <c r="B49" s="94">
        <f t="shared" si="0"/>
        <v>2180.4511278195487</v>
      </c>
      <c r="C49" s="94">
        <f t="shared" si="1"/>
        <v>3625</v>
      </c>
      <c r="D49" s="94">
        <f t="shared" si="2"/>
        <v>142.71653543307087</v>
      </c>
      <c r="E49" s="95">
        <f t="shared" si="3"/>
        <v>108.92429717476155</v>
      </c>
      <c r="F49" s="96">
        <f t="shared" si="4"/>
        <v>108.92429717476155</v>
      </c>
      <c r="G49" s="96">
        <f t="shared" si="5"/>
        <v>108.92429717476155</v>
      </c>
      <c r="H49" s="96">
        <f t="shared" si="6"/>
        <v>3709.885197776851</v>
      </c>
      <c r="I49" s="96">
        <f t="shared" si="7"/>
        <v>4576.742878197615</v>
      </c>
      <c r="J49" s="96">
        <f t="shared" si="8"/>
        <v>109.78862210324387</v>
      </c>
      <c r="K49" s="96">
        <f t="shared" si="9"/>
        <v>3739.79203307074</v>
      </c>
      <c r="L49" s="96">
        <f t="shared" si="10"/>
        <v>4613.5283137860915</v>
      </c>
      <c r="M49" s="96">
        <f t="shared" si="11"/>
        <v>108.92429717476155</v>
      </c>
      <c r="N49" s="96">
        <f t="shared" si="12"/>
        <v>2892.508143303077</v>
      </c>
      <c r="O49" s="96">
        <f t="shared" si="13"/>
        <v>109.78862210324387</v>
      </c>
      <c r="P49" s="96">
        <f t="shared" si="14"/>
        <v>2915.9579527862466</v>
      </c>
      <c r="Q49" s="96">
        <f t="shared" si="15"/>
        <v>9599</v>
      </c>
      <c r="R49" s="96">
        <f t="shared" si="16"/>
        <v>12325</v>
      </c>
      <c r="S49" s="96">
        <f t="shared" si="17"/>
        <v>16472</v>
      </c>
      <c r="T49" s="96">
        <f t="shared" si="18"/>
        <v>10150</v>
      </c>
      <c r="U49" s="96">
        <f t="shared" si="19"/>
        <v>12325</v>
      </c>
      <c r="V49" s="96">
        <f t="shared" si="20"/>
        <v>16472</v>
      </c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>
        <f t="shared" si="25"/>
        <v>4350</v>
      </c>
      <c r="BE49" s="96">
        <f t="shared" si="26"/>
        <v>5220</v>
      </c>
      <c r="BF49" s="96">
        <f t="shared" si="27"/>
        <v>5220</v>
      </c>
      <c r="BG49" s="96">
        <f t="shared" si="28"/>
        <v>6264</v>
      </c>
      <c r="BH49" s="96">
        <f t="shared" si="29"/>
        <v>5800</v>
      </c>
      <c r="BI49" s="96">
        <f t="shared" si="30"/>
        <v>6669.999999999999</v>
      </c>
      <c r="BJ49" s="96">
        <f t="shared" si="21"/>
        <v>5742</v>
      </c>
      <c r="BK49" s="96">
        <f t="shared" si="22"/>
        <v>6989</v>
      </c>
      <c r="BL49" s="96">
        <f t="shared" si="23"/>
        <v>4350</v>
      </c>
      <c r="BM49" s="97">
        <f t="shared" si="24"/>
        <v>5510</v>
      </c>
    </row>
    <row r="50" spans="1:65" s="86" customFormat="1" ht="12.75">
      <c r="A50" s="93">
        <v>3000</v>
      </c>
      <c r="B50" s="94">
        <f aca="true" t="shared" si="31" ref="B50:B81">A50/1.33</f>
        <v>2255.6390977443607</v>
      </c>
      <c r="C50" s="94">
        <f aca="true" t="shared" si="32" ref="C50:C81">(A50)/0.8</f>
        <v>3750</v>
      </c>
      <c r="D50" s="94">
        <f aca="true" t="shared" si="33" ref="D50:D81">SUM(C50)/25.4</f>
        <v>147.63779527559055</v>
      </c>
      <c r="E50" s="95">
        <f aca="true" t="shared" si="34" ref="E50:E81">D50/1.310236</f>
        <v>112.68030742216712</v>
      </c>
      <c r="F50" s="96">
        <f aca="true" t="shared" si="35" ref="F50:F81">D50/1.310236</f>
        <v>112.68030742216712</v>
      </c>
      <c r="G50" s="96">
        <f aca="true" t="shared" si="36" ref="G50:G81">D50/1.310236</f>
        <v>112.68030742216712</v>
      </c>
      <c r="H50" s="96">
        <f aca="true" t="shared" si="37" ref="H50:H81">(G50*34.60138)-59.0458</f>
        <v>3839.848335631225</v>
      </c>
      <c r="I50" s="96">
        <f aca="true" t="shared" si="38" ref="I50:I81">(G50*42.55973)-59.0458</f>
        <v>4736.597660204429</v>
      </c>
      <c r="J50" s="96">
        <f aca="true" t="shared" si="39" ref="J50:J81">D50/1.299921</f>
        <v>113.57443665852813</v>
      </c>
      <c r="K50" s="96">
        <f aca="true" t="shared" si="40" ref="K50:K81">(J50*34.60138)-59.0458</f>
        <v>3870.786441107662</v>
      </c>
      <c r="L50" s="96">
        <f aca="true" t="shared" si="41" ref="L50:L81">(J50*42.55973)-59.0458</f>
        <v>4774.651559089059</v>
      </c>
      <c r="M50" s="96">
        <f aca="true" t="shared" si="42" ref="M50:M81">D50/1.310236</f>
        <v>112.68030742216712</v>
      </c>
      <c r="N50" s="96">
        <f aca="true" t="shared" si="43" ref="N50:N81">(M50*27.13078)-62.693</f>
        <v>2994.411631003183</v>
      </c>
      <c r="O50" s="96">
        <f aca="true" t="shared" si="44" ref="O50:O81">D50/1.299921</f>
        <v>113.57443665852813</v>
      </c>
      <c r="P50" s="96">
        <f aca="true" t="shared" si="45" ref="P50:P81">(O50*27.13078)-62.693</f>
        <v>3018.6700546064617</v>
      </c>
      <c r="Q50" s="96">
        <f aca="true" t="shared" si="46" ref="Q50:Q81">A50*3.31</f>
        <v>9930</v>
      </c>
      <c r="R50" s="96">
        <f aca="true" t="shared" si="47" ref="R50:R81">A50*4.25</f>
        <v>12750</v>
      </c>
      <c r="S50" s="96">
        <f aca="true" t="shared" si="48" ref="S50:S81">A50*5.68</f>
        <v>17040</v>
      </c>
      <c r="T50" s="96">
        <f aca="true" t="shared" si="49" ref="T50:T81">A50*3.5</f>
        <v>10500</v>
      </c>
      <c r="U50" s="96">
        <f aca="true" t="shared" si="50" ref="U50:U81">A50*4.25</f>
        <v>12750</v>
      </c>
      <c r="V50" s="96">
        <f aca="true" t="shared" si="51" ref="V50:V81">A50*5.68</f>
        <v>17040</v>
      </c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>
        <f t="shared" si="25"/>
        <v>4500</v>
      </c>
      <c r="BE50" s="96">
        <f t="shared" si="26"/>
        <v>5400</v>
      </c>
      <c r="BF50" s="96">
        <f t="shared" si="27"/>
        <v>5400</v>
      </c>
      <c r="BG50" s="96">
        <f t="shared" si="28"/>
        <v>6480</v>
      </c>
      <c r="BH50" s="96">
        <f t="shared" si="29"/>
        <v>6000</v>
      </c>
      <c r="BI50" s="96">
        <f t="shared" si="30"/>
        <v>6899.999999999999</v>
      </c>
      <c r="BJ50" s="96">
        <f aca="true" t="shared" si="52" ref="BJ50:BJ81">A50*1.98</f>
        <v>5940</v>
      </c>
      <c r="BK50" s="96">
        <f aca="true" t="shared" si="53" ref="BK50:BK81">A50*2.41</f>
        <v>7230</v>
      </c>
      <c r="BL50" s="96">
        <f aca="true" t="shared" si="54" ref="BL50:BL81">A50*1.5</f>
        <v>4500</v>
      </c>
      <c r="BM50" s="97">
        <f aca="true" t="shared" si="55" ref="BM50:BM81">A50*1.9</f>
        <v>5700</v>
      </c>
    </row>
    <row r="51" spans="1:65" s="86" customFormat="1" ht="12.75">
      <c r="A51" s="93">
        <v>3048</v>
      </c>
      <c r="B51" s="94">
        <f t="shared" si="31"/>
        <v>2291.7293233082705</v>
      </c>
      <c r="C51" s="94">
        <f t="shared" si="32"/>
        <v>3810</v>
      </c>
      <c r="D51" s="94">
        <f t="shared" si="33"/>
        <v>150</v>
      </c>
      <c r="E51" s="95">
        <f t="shared" si="34"/>
        <v>114.48319234092179</v>
      </c>
      <c r="F51" s="96">
        <f t="shared" si="35"/>
        <v>114.48319234092179</v>
      </c>
      <c r="G51" s="96">
        <f t="shared" si="36"/>
        <v>114.48319234092179</v>
      </c>
      <c r="H51" s="96">
        <f t="shared" si="37"/>
        <v>3902.2306418013245</v>
      </c>
      <c r="I51" s="96">
        <f t="shared" si="38"/>
        <v>4813.3279555677</v>
      </c>
      <c r="J51" s="96">
        <f t="shared" si="39"/>
        <v>115.39162764506457</v>
      </c>
      <c r="K51" s="96">
        <f t="shared" si="40"/>
        <v>3933.6637569653844</v>
      </c>
      <c r="L51" s="96">
        <f t="shared" si="41"/>
        <v>4851.990716834484</v>
      </c>
      <c r="M51" s="96">
        <f t="shared" si="42"/>
        <v>114.48319234092179</v>
      </c>
      <c r="N51" s="96">
        <f t="shared" si="43"/>
        <v>3043.325305099234</v>
      </c>
      <c r="O51" s="96">
        <f t="shared" si="44"/>
        <v>115.39162764506457</v>
      </c>
      <c r="P51" s="96">
        <f t="shared" si="45"/>
        <v>3067.971863480165</v>
      </c>
      <c r="Q51" s="96">
        <f t="shared" si="46"/>
        <v>10088.880000000001</v>
      </c>
      <c r="R51" s="96">
        <f t="shared" si="47"/>
        <v>12954</v>
      </c>
      <c r="S51" s="96">
        <f t="shared" si="48"/>
        <v>17312.64</v>
      </c>
      <c r="T51" s="96">
        <f t="shared" si="49"/>
        <v>10668</v>
      </c>
      <c r="U51" s="96">
        <f t="shared" si="50"/>
        <v>12954</v>
      </c>
      <c r="V51" s="96">
        <f t="shared" si="51"/>
        <v>17312.64</v>
      </c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>
        <f aca="true" t="shared" si="56" ref="BD51:BD82">A51*1.5</f>
        <v>4572</v>
      </c>
      <c r="BE51" s="96">
        <f aca="true" t="shared" si="57" ref="BE51:BE82">A51*1.8</f>
        <v>5486.400000000001</v>
      </c>
      <c r="BF51" s="96">
        <f aca="true" t="shared" si="58" ref="BF51:BF82">A51*1.8</f>
        <v>5486.400000000001</v>
      </c>
      <c r="BG51" s="96">
        <f aca="true" t="shared" si="59" ref="BG51:BG82">A51*2.16</f>
        <v>6583.68</v>
      </c>
      <c r="BH51" s="96">
        <f aca="true" t="shared" si="60" ref="BH51:BH78">A51*2</f>
        <v>6096</v>
      </c>
      <c r="BI51" s="96">
        <f aca="true" t="shared" si="61" ref="BI51:BI78">A51*2.3</f>
        <v>7010.4</v>
      </c>
      <c r="BJ51" s="96">
        <f t="shared" si="52"/>
        <v>6035.04</v>
      </c>
      <c r="BK51" s="96">
        <f t="shared" si="53"/>
        <v>7345.68</v>
      </c>
      <c r="BL51" s="96">
        <f t="shared" si="54"/>
        <v>4572</v>
      </c>
      <c r="BM51" s="97">
        <f t="shared" si="55"/>
        <v>5791.2</v>
      </c>
    </row>
    <row r="52" spans="1:65" s="86" customFormat="1" ht="12.75">
      <c r="A52" s="93">
        <v>3100</v>
      </c>
      <c r="B52" s="94">
        <f t="shared" si="31"/>
        <v>2330.8270676691727</v>
      </c>
      <c r="C52" s="94">
        <f t="shared" si="32"/>
        <v>3875</v>
      </c>
      <c r="D52" s="94">
        <f t="shared" si="33"/>
        <v>152.55905511811025</v>
      </c>
      <c r="E52" s="95">
        <f t="shared" si="34"/>
        <v>116.4363176695727</v>
      </c>
      <c r="F52" s="96">
        <f t="shared" si="35"/>
        <v>116.4363176695727</v>
      </c>
      <c r="G52" s="96">
        <f t="shared" si="36"/>
        <v>116.4363176695727</v>
      </c>
      <c r="H52" s="96">
        <f t="shared" si="37"/>
        <v>3969.8114734855994</v>
      </c>
      <c r="I52" s="96">
        <f t="shared" si="38"/>
        <v>4896.452442211244</v>
      </c>
      <c r="J52" s="96">
        <f t="shared" si="39"/>
        <v>117.3602512138124</v>
      </c>
      <c r="K52" s="96">
        <f t="shared" si="40"/>
        <v>4001.7808491445844</v>
      </c>
      <c r="L52" s="96">
        <f t="shared" si="41"/>
        <v>4935.774804392028</v>
      </c>
      <c r="M52" s="96">
        <f t="shared" si="42"/>
        <v>116.4363176695727</v>
      </c>
      <c r="N52" s="96">
        <f t="shared" si="43"/>
        <v>3096.3151187032895</v>
      </c>
      <c r="O52" s="96">
        <f t="shared" si="44"/>
        <v>117.3602512138124</v>
      </c>
      <c r="P52" s="96">
        <f t="shared" si="45"/>
        <v>3121.3821564266773</v>
      </c>
      <c r="Q52" s="96">
        <f t="shared" si="46"/>
        <v>10261</v>
      </c>
      <c r="R52" s="96">
        <f t="shared" si="47"/>
        <v>13175</v>
      </c>
      <c r="S52" s="96">
        <f t="shared" si="48"/>
        <v>17608</v>
      </c>
      <c r="T52" s="96">
        <f t="shared" si="49"/>
        <v>10850</v>
      </c>
      <c r="U52" s="96">
        <f t="shared" si="50"/>
        <v>13175</v>
      </c>
      <c r="V52" s="96">
        <f t="shared" si="51"/>
        <v>17608</v>
      </c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>
        <f t="shared" si="56"/>
        <v>4650</v>
      </c>
      <c r="BE52" s="96">
        <f t="shared" si="57"/>
        <v>5580</v>
      </c>
      <c r="BF52" s="96">
        <f t="shared" si="58"/>
        <v>5580</v>
      </c>
      <c r="BG52" s="96">
        <f t="shared" si="59"/>
        <v>6696</v>
      </c>
      <c r="BH52" s="96">
        <f t="shared" si="60"/>
        <v>6200</v>
      </c>
      <c r="BI52" s="96">
        <f t="shared" si="61"/>
        <v>7129.999999999999</v>
      </c>
      <c r="BJ52" s="96">
        <f t="shared" si="52"/>
        <v>6138</v>
      </c>
      <c r="BK52" s="96">
        <f t="shared" si="53"/>
        <v>7471</v>
      </c>
      <c r="BL52" s="96">
        <f t="shared" si="54"/>
        <v>4650</v>
      </c>
      <c r="BM52" s="97">
        <f t="shared" si="55"/>
        <v>5890</v>
      </c>
    </row>
    <row r="53" spans="1:65" s="86" customFormat="1" ht="12.75">
      <c r="A53" s="93">
        <v>3200</v>
      </c>
      <c r="B53" s="94">
        <f t="shared" si="31"/>
        <v>2406.0150375939847</v>
      </c>
      <c r="C53" s="94">
        <f t="shared" si="32"/>
        <v>4000</v>
      </c>
      <c r="D53" s="94">
        <f t="shared" si="33"/>
        <v>157.48031496062993</v>
      </c>
      <c r="E53" s="95">
        <f t="shared" si="34"/>
        <v>120.19232791697826</v>
      </c>
      <c r="F53" s="96">
        <f t="shared" si="35"/>
        <v>120.19232791697826</v>
      </c>
      <c r="G53" s="96">
        <f t="shared" si="36"/>
        <v>120.19232791697826</v>
      </c>
      <c r="H53" s="96">
        <f t="shared" si="37"/>
        <v>4099.7746113399735</v>
      </c>
      <c r="I53" s="96">
        <f t="shared" si="38"/>
        <v>5056.307224218058</v>
      </c>
      <c r="J53" s="96">
        <f t="shared" si="39"/>
        <v>121.14606576909667</v>
      </c>
      <c r="K53" s="96">
        <f t="shared" si="40"/>
        <v>4132.775257181506</v>
      </c>
      <c r="L53" s="96">
        <f t="shared" si="41"/>
        <v>5096.898049694997</v>
      </c>
      <c r="M53" s="96">
        <f t="shared" si="42"/>
        <v>120.19232791697826</v>
      </c>
      <c r="N53" s="96">
        <f t="shared" si="43"/>
        <v>3198.2186064033954</v>
      </c>
      <c r="O53" s="96">
        <f t="shared" si="44"/>
        <v>121.14606576909667</v>
      </c>
      <c r="P53" s="96">
        <f t="shared" si="45"/>
        <v>3224.0942582468924</v>
      </c>
      <c r="Q53" s="96">
        <f t="shared" si="46"/>
        <v>10592</v>
      </c>
      <c r="R53" s="96">
        <f t="shared" si="47"/>
        <v>13600</v>
      </c>
      <c r="S53" s="96">
        <f t="shared" si="48"/>
        <v>18176</v>
      </c>
      <c r="T53" s="96">
        <f t="shared" si="49"/>
        <v>11200</v>
      </c>
      <c r="U53" s="96">
        <f t="shared" si="50"/>
        <v>13600</v>
      </c>
      <c r="V53" s="96">
        <f t="shared" si="51"/>
        <v>18176</v>
      </c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>
        <f t="shared" si="56"/>
        <v>4800</v>
      </c>
      <c r="BE53" s="96">
        <f t="shared" si="57"/>
        <v>5760</v>
      </c>
      <c r="BF53" s="96">
        <f t="shared" si="58"/>
        <v>5760</v>
      </c>
      <c r="BG53" s="96">
        <f t="shared" si="59"/>
        <v>6912</v>
      </c>
      <c r="BH53" s="96">
        <f t="shared" si="60"/>
        <v>6400</v>
      </c>
      <c r="BI53" s="96">
        <f t="shared" si="61"/>
        <v>7359.999999999999</v>
      </c>
      <c r="BJ53" s="96">
        <f t="shared" si="52"/>
        <v>6336</v>
      </c>
      <c r="BK53" s="96">
        <f t="shared" si="53"/>
        <v>7712</v>
      </c>
      <c r="BL53" s="96">
        <f t="shared" si="54"/>
        <v>4800</v>
      </c>
      <c r="BM53" s="97">
        <f t="shared" si="55"/>
        <v>6080</v>
      </c>
    </row>
    <row r="54" spans="1:65" s="86" customFormat="1" ht="12.75">
      <c r="A54" s="93">
        <v>3300</v>
      </c>
      <c r="B54" s="94">
        <f t="shared" si="31"/>
        <v>2481.2030075187968</v>
      </c>
      <c r="C54" s="94">
        <f t="shared" si="32"/>
        <v>4125</v>
      </c>
      <c r="D54" s="94">
        <f t="shared" si="33"/>
        <v>162.40157480314963</v>
      </c>
      <c r="E54" s="95">
        <f t="shared" si="34"/>
        <v>123.94833816438384</v>
      </c>
      <c r="F54" s="96">
        <f t="shared" si="35"/>
        <v>123.94833816438384</v>
      </c>
      <c r="G54" s="96">
        <f t="shared" si="36"/>
        <v>123.94833816438384</v>
      </c>
      <c r="H54" s="96">
        <f t="shared" si="37"/>
        <v>4229.737749194348</v>
      </c>
      <c r="I54" s="96">
        <f t="shared" si="38"/>
        <v>5216.162006224872</v>
      </c>
      <c r="J54" s="96">
        <f t="shared" si="39"/>
        <v>124.93188032438096</v>
      </c>
      <c r="K54" s="96">
        <f t="shared" si="40"/>
        <v>4263.769665218429</v>
      </c>
      <c r="L54" s="96">
        <f t="shared" si="41"/>
        <v>5258.021294997966</v>
      </c>
      <c r="M54" s="96">
        <f t="shared" si="42"/>
        <v>123.94833816438384</v>
      </c>
      <c r="N54" s="96">
        <f t="shared" si="43"/>
        <v>3300.1220941035017</v>
      </c>
      <c r="O54" s="96">
        <f t="shared" si="44"/>
        <v>124.93188032438096</v>
      </c>
      <c r="P54" s="96">
        <f t="shared" si="45"/>
        <v>3326.8063600671085</v>
      </c>
      <c r="Q54" s="96">
        <f t="shared" si="46"/>
        <v>10923</v>
      </c>
      <c r="R54" s="96">
        <f t="shared" si="47"/>
        <v>14025</v>
      </c>
      <c r="S54" s="96">
        <f t="shared" si="48"/>
        <v>18744</v>
      </c>
      <c r="T54" s="96">
        <f t="shared" si="49"/>
        <v>11550</v>
      </c>
      <c r="U54" s="96">
        <f t="shared" si="50"/>
        <v>14025</v>
      </c>
      <c r="V54" s="96">
        <f t="shared" si="51"/>
        <v>18744</v>
      </c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>
        <f t="shared" si="56"/>
        <v>4950</v>
      </c>
      <c r="BE54" s="96">
        <f t="shared" si="57"/>
        <v>5940</v>
      </c>
      <c r="BF54" s="96">
        <f t="shared" si="58"/>
        <v>5940</v>
      </c>
      <c r="BG54" s="96">
        <f t="shared" si="59"/>
        <v>7128.000000000001</v>
      </c>
      <c r="BH54" s="96">
        <f t="shared" si="60"/>
        <v>6600</v>
      </c>
      <c r="BI54" s="96">
        <f t="shared" si="61"/>
        <v>7589.999999999999</v>
      </c>
      <c r="BJ54" s="96">
        <f t="shared" si="52"/>
        <v>6534</v>
      </c>
      <c r="BK54" s="96">
        <f t="shared" si="53"/>
        <v>7953.000000000001</v>
      </c>
      <c r="BL54" s="96">
        <f t="shared" si="54"/>
        <v>4950</v>
      </c>
      <c r="BM54" s="97">
        <f t="shared" si="55"/>
        <v>6270</v>
      </c>
    </row>
    <row r="55" spans="1:65" s="86" customFormat="1" ht="12.75">
      <c r="A55" s="93">
        <v>3400</v>
      </c>
      <c r="B55" s="94">
        <f t="shared" si="31"/>
        <v>2556.390977443609</v>
      </c>
      <c r="C55" s="94">
        <f t="shared" si="32"/>
        <v>4250</v>
      </c>
      <c r="D55" s="94">
        <f t="shared" si="33"/>
        <v>167.3228346456693</v>
      </c>
      <c r="E55" s="95">
        <f t="shared" si="34"/>
        <v>127.70434841178941</v>
      </c>
      <c r="F55" s="96">
        <f t="shared" si="35"/>
        <v>127.70434841178941</v>
      </c>
      <c r="G55" s="96">
        <f t="shared" si="36"/>
        <v>127.70434841178941</v>
      </c>
      <c r="H55" s="96">
        <f t="shared" si="37"/>
        <v>4359.700887048722</v>
      </c>
      <c r="I55" s="96">
        <f t="shared" si="38"/>
        <v>5376.016788231686</v>
      </c>
      <c r="J55" s="96">
        <f t="shared" si="39"/>
        <v>128.71769487966523</v>
      </c>
      <c r="K55" s="96">
        <f t="shared" si="40"/>
        <v>4394.764073255351</v>
      </c>
      <c r="L55" s="96">
        <f t="shared" si="41"/>
        <v>5419.144540300935</v>
      </c>
      <c r="M55" s="96">
        <f t="shared" si="42"/>
        <v>127.70434841178941</v>
      </c>
      <c r="N55" s="96">
        <f t="shared" si="43"/>
        <v>3402.025581803608</v>
      </c>
      <c r="O55" s="96">
        <f t="shared" si="44"/>
        <v>128.71769487966523</v>
      </c>
      <c r="P55" s="96">
        <f t="shared" si="45"/>
        <v>3429.5184618873236</v>
      </c>
      <c r="Q55" s="96">
        <f t="shared" si="46"/>
        <v>11254</v>
      </c>
      <c r="R55" s="96">
        <f t="shared" si="47"/>
        <v>14450</v>
      </c>
      <c r="S55" s="96">
        <f t="shared" si="48"/>
        <v>19312</v>
      </c>
      <c r="T55" s="96">
        <f t="shared" si="49"/>
        <v>11900</v>
      </c>
      <c r="U55" s="96">
        <f t="shared" si="50"/>
        <v>14450</v>
      </c>
      <c r="V55" s="96">
        <f t="shared" si="51"/>
        <v>19312</v>
      </c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>
        <f t="shared" si="56"/>
        <v>5100</v>
      </c>
      <c r="BE55" s="96">
        <f t="shared" si="57"/>
        <v>6120</v>
      </c>
      <c r="BF55" s="96">
        <f t="shared" si="58"/>
        <v>6120</v>
      </c>
      <c r="BG55" s="96">
        <f t="shared" si="59"/>
        <v>7344.000000000001</v>
      </c>
      <c r="BH55" s="96">
        <f t="shared" si="60"/>
        <v>6800</v>
      </c>
      <c r="BI55" s="96">
        <f t="shared" si="61"/>
        <v>7819.999999999999</v>
      </c>
      <c r="BJ55" s="96">
        <f t="shared" si="52"/>
        <v>6732</v>
      </c>
      <c r="BK55" s="96">
        <f t="shared" si="53"/>
        <v>8194</v>
      </c>
      <c r="BL55" s="96">
        <f t="shared" si="54"/>
        <v>5100</v>
      </c>
      <c r="BM55" s="97">
        <f t="shared" si="55"/>
        <v>6460</v>
      </c>
    </row>
    <row r="56" spans="1:65" s="86" customFormat="1" ht="12.75">
      <c r="A56" s="93">
        <v>3500</v>
      </c>
      <c r="B56" s="94">
        <f t="shared" si="31"/>
        <v>2631.578947368421</v>
      </c>
      <c r="C56" s="94">
        <f t="shared" si="32"/>
        <v>4375</v>
      </c>
      <c r="D56" s="94">
        <f t="shared" si="33"/>
        <v>172.24409448818898</v>
      </c>
      <c r="E56" s="95">
        <f t="shared" si="34"/>
        <v>131.46035865919498</v>
      </c>
      <c r="F56" s="96">
        <f t="shared" si="35"/>
        <v>131.46035865919498</v>
      </c>
      <c r="G56" s="96">
        <f t="shared" si="36"/>
        <v>131.46035865919498</v>
      </c>
      <c r="H56" s="96">
        <f t="shared" si="37"/>
        <v>4489.664024903096</v>
      </c>
      <c r="I56" s="96">
        <f t="shared" si="38"/>
        <v>5535.871570238501</v>
      </c>
      <c r="J56" s="96">
        <f t="shared" si="39"/>
        <v>132.50350943494948</v>
      </c>
      <c r="K56" s="96">
        <f t="shared" si="40"/>
        <v>4525.758481292272</v>
      </c>
      <c r="L56" s="96">
        <f t="shared" si="41"/>
        <v>5580.267785603903</v>
      </c>
      <c r="M56" s="96">
        <f t="shared" si="42"/>
        <v>131.46035865919498</v>
      </c>
      <c r="N56" s="96">
        <f t="shared" si="43"/>
        <v>3503.929069503714</v>
      </c>
      <c r="O56" s="96">
        <f t="shared" si="44"/>
        <v>132.50350943494948</v>
      </c>
      <c r="P56" s="96">
        <f t="shared" si="45"/>
        <v>3532.2305637075387</v>
      </c>
      <c r="Q56" s="96">
        <f t="shared" si="46"/>
        <v>11585</v>
      </c>
      <c r="R56" s="96">
        <f t="shared" si="47"/>
        <v>14875</v>
      </c>
      <c r="S56" s="96">
        <f t="shared" si="48"/>
        <v>19880</v>
      </c>
      <c r="T56" s="96">
        <f t="shared" si="49"/>
        <v>12250</v>
      </c>
      <c r="U56" s="96">
        <f t="shared" si="50"/>
        <v>14875</v>
      </c>
      <c r="V56" s="96">
        <f t="shared" si="51"/>
        <v>19880</v>
      </c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>
        <f t="shared" si="56"/>
        <v>5250</v>
      </c>
      <c r="BE56" s="96">
        <f t="shared" si="57"/>
        <v>6300</v>
      </c>
      <c r="BF56" s="96">
        <f t="shared" si="58"/>
        <v>6300</v>
      </c>
      <c r="BG56" s="96">
        <f t="shared" si="59"/>
        <v>7560.000000000001</v>
      </c>
      <c r="BH56" s="96">
        <f t="shared" si="60"/>
        <v>7000</v>
      </c>
      <c r="BI56" s="96">
        <f t="shared" si="61"/>
        <v>8049.999999999999</v>
      </c>
      <c r="BJ56" s="96">
        <f t="shared" si="52"/>
        <v>6930</v>
      </c>
      <c r="BK56" s="96">
        <f t="shared" si="53"/>
        <v>8435</v>
      </c>
      <c r="BL56" s="96">
        <f t="shared" si="54"/>
        <v>5250</v>
      </c>
      <c r="BM56" s="97">
        <f t="shared" si="55"/>
        <v>6650</v>
      </c>
    </row>
    <row r="57" spans="1:65" s="86" customFormat="1" ht="12.75">
      <c r="A57" s="93">
        <v>3600</v>
      </c>
      <c r="B57" s="94">
        <f t="shared" si="31"/>
        <v>2706.766917293233</v>
      </c>
      <c r="C57" s="94">
        <f t="shared" si="32"/>
        <v>4500</v>
      </c>
      <c r="D57" s="94">
        <f t="shared" si="33"/>
        <v>177.16535433070868</v>
      </c>
      <c r="E57" s="95">
        <f t="shared" si="34"/>
        <v>135.21636890660056</v>
      </c>
      <c r="F57" s="96">
        <f t="shared" si="35"/>
        <v>135.21636890660056</v>
      </c>
      <c r="G57" s="96">
        <f t="shared" si="36"/>
        <v>135.21636890660056</v>
      </c>
      <c r="H57" s="96">
        <f t="shared" si="37"/>
        <v>4619.627162757471</v>
      </c>
      <c r="I57" s="96">
        <f t="shared" si="38"/>
        <v>5695.726352245316</v>
      </c>
      <c r="J57" s="96">
        <f t="shared" si="39"/>
        <v>136.28932399023375</v>
      </c>
      <c r="K57" s="96">
        <f t="shared" si="40"/>
        <v>4656.752889329195</v>
      </c>
      <c r="L57" s="96">
        <f t="shared" si="41"/>
        <v>5741.3910309068715</v>
      </c>
      <c r="M57" s="96">
        <f t="shared" si="42"/>
        <v>135.21636890660056</v>
      </c>
      <c r="N57" s="96">
        <f t="shared" si="43"/>
        <v>3605.8325572038207</v>
      </c>
      <c r="O57" s="96">
        <f t="shared" si="44"/>
        <v>136.28932399023375</v>
      </c>
      <c r="P57" s="96">
        <f t="shared" si="45"/>
        <v>3634.9426655277543</v>
      </c>
      <c r="Q57" s="96">
        <f t="shared" si="46"/>
        <v>11916</v>
      </c>
      <c r="R57" s="96">
        <f t="shared" si="47"/>
        <v>15300</v>
      </c>
      <c r="S57" s="96">
        <f t="shared" si="48"/>
        <v>20448</v>
      </c>
      <c r="T57" s="96">
        <f t="shared" si="49"/>
        <v>12600</v>
      </c>
      <c r="U57" s="96">
        <f t="shared" si="50"/>
        <v>15300</v>
      </c>
      <c r="V57" s="96">
        <f t="shared" si="51"/>
        <v>20448</v>
      </c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>
        <f t="shared" si="56"/>
        <v>5400</v>
      </c>
      <c r="BE57" s="96">
        <f t="shared" si="57"/>
        <v>6480</v>
      </c>
      <c r="BF57" s="96">
        <f t="shared" si="58"/>
        <v>6480</v>
      </c>
      <c r="BG57" s="96">
        <f t="shared" si="59"/>
        <v>7776.000000000001</v>
      </c>
      <c r="BH57" s="96">
        <f t="shared" si="60"/>
        <v>7200</v>
      </c>
      <c r="BI57" s="96">
        <f t="shared" si="61"/>
        <v>8280</v>
      </c>
      <c r="BJ57" s="96">
        <f t="shared" si="52"/>
        <v>7128</v>
      </c>
      <c r="BK57" s="96">
        <f t="shared" si="53"/>
        <v>8676</v>
      </c>
      <c r="BL57" s="96">
        <f t="shared" si="54"/>
        <v>5400</v>
      </c>
      <c r="BM57" s="97">
        <f t="shared" si="55"/>
        <v>6840</v>
      </c>
    </row>
    <row r="58" spans="1:65" s="86" customFormat="1" ht="12.75">
      <c r="A58" s="93">
        <v>3658</v>
      </c>
      <c r="B58" s="94">
        <f t="shared" si="31"/>
        <v>2750.375939849624</v>
      </c>
      <c r="C58" s="94">
        <f t="shared" si="32"/>
        <v>4572.5</v>
      </c>
      <c r="D58" s="94">
        <f t="shared" si="33"/>
        <v>180.0196850393701</v>
      </c>
      <c r="E58" s="95">
        <f t="shared" si="34"/>
        <v>137.39485485009578</v>
      </c>
      <c r="F58" s="96">
        <f t="shared" si="35"/>
        <v>137.39485485009578</v>
      </c>
      <c r="G58" s="96">
        <f t="shared" si="36"/>
        <v>137.39485485009578</v>
      </c>
      <c r="H58" s="96">
        <f t="shared" si="37"/>
        <v>4695.005782713007</v>
      </c>
      <c r="I58" s="96">
        <f t="shared" si="38"/>
        <v>5788.442125809267</v>
      </c>
      <c r="J58" s="96">
        <f t="shared" si="39"/>
        <v>138.48509643229863</v>
      </c>
      <c r="K58" s="96">
        <f t="shared" si="40"/>
        <v>4732.729645990609</v>
      </c>
      <c r="L58" s="96">
        <f t="shared" si="41"/>
        <v>5834.842513182593</v>
      </c>
      <c r="M58" s="96">
        <f t="shared" si="42"/>
        <v>137.39485485009578</v>
      </c>
      <c r="N58" s="96">
        <f t="shared" si="43"/>
        <v>3664.9365800698815</v>
      </c>
      <c r="O58" s="96">
        <f t="shared" si="44"/>
        <v>138.48509643229863</v>
      </c>
      <c r="P58" s="96">
        <f t="shared" si="45"/>
        <v>3694.515684583479</v>
      </c>
      <c r="Q58" s="96">
        <f t="shared" si="46"/>
        <v>12107.98</v>
      </c>
      <c r="R58" s="96">
        <f t="shared" si="47"/>
        <v>15546.5</v>
      </c>
      <c r="S58" s="96">
        <f t="shared" si="48"/>
        <v>20777.44</v>
      </c>
      <c r="T58" s="96">
        <f t="shared" si="49"/>
        <v>12803</v>
      </c>
      <c r="U58" s="96">
        <f t="shared" si="50"/>
        <v>15546.5</v>
      </c>
      <c r="V58" s="96">
        <f t="shared" si="51"/>
        <v>20777.44</v>
      </c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>
        <f t="shared" si="56"/>
        <v>5487</v>
      </c>
      <c r="BE58" s="96">
        <f t="shared" si="57"/>
        <v>6584.400000000001</v>
      </c>
      <c r="BF58" s="96">
        <f t="shared" si="58"/>
        <v>6584.400000000001</v>
      </c>
      <c r="BG58" s="96">
        <f t="shared" si="59"/>
        <v>7901.280000000001</v>
      </c>
      <c r="BH58" s="96">
        <f t="shared" si="60"/>
        <v>7316</v>
      </c>
      <c r="BI58" s="96">
        <f t="shared" si="61"/>
        <v>8413.4</v>
      </c>
      <c r="BJ58" s="96">
        <f t="shared" si="52"/>
        <v>7242.84</v>
      </c>
      <c r="BK58" s="96">
        <f t="shared" si="53"/>
        <v>8815.78</v>
      </c>
      <c r="BL58" s="96">
        <f t="shared" si="54"/>
        <v>5487</v>
      </c>
      <c r="BM58" s="97">
        <f t="shared" si="55"/>
        <v>6950.2</v>
      </c>
    </row>
    <row r="59" spans="1:65" s="86" customFormat="1" ht="12.75">
      <c r="A59" s="93">
        <v>3700</v>
      </c>
      <c r="B59" s="94">
        <f t="shared" si="31"/>
        <v>2781.954887218045</v>
      </c>
      <c r="C59" s="94">
        <f t="shared" si="32"/>
        <v>4625</v>
      </c>
      <c r="D59" s="94">
        <f t="shared" si="33"/>
        <v>182.08661417322836</v>
      </c>
      <c r="E59" s="95">
        <f t="shared" si="34"/>
        <v>138.97237915400612</v>
      </c>
      <c r="F59" s="96">
        <f t="shared" si="35"/>
        <v>138.97237915400612</v>
      </c>
      <c r="G59" s="96">
        <f t="shared" si="36"/>
        <v>138.97237915400612</v>
      </c>
      <c r="H59" s="96">
        <f t="shared" si="37"/>
        <v>4749.590300611844</v>
      </c>
      <c r="I59" s="96">
        <f t="shared" si="38"/>
        <v>5855.581134252129</v>
      </c>
      <c r="J59" s="96">
        <f t="shared" si="39"/>
        <v>140.07513854551803</v>
      </c>
      <c r="K59" s="96">
        <f t="shared" si="40"/>
        <v>4787.747297366117</v>
      </c>
      <c r="L59" s="96">
        <f t="shared" si="41"/>
        <v>5902.51427620984</v>
      </c>
      <c r="M59" s="96">
        <f t="shared" si="42"/>
        <v>138.97237915400612</v>
      </c>
      <c r="N59" s="96">
        <f t="shared" si="43"/>
        <v>3707.736044903926</v>
      </c>
      <c r="O59" s="96">
        <f t="shared" si="44"/>
        <v>140.07513854551803</v>
      </c>
      <c r="P59" s="96">
        <f t="shared" si="45"/>
        <v>3737.6547673479695</v>
      </c>
      <c r="Q59" s="96">
        <f t="shared" si="46"/>
        <v>12247</v>
      </c>
      <c r="R59" s="96">
        <f t="shared" si="47"/>
        <v>15725</v>
      </c>
      <c r="S59" s="96">
        <f t="shared" si="48"/>
        <v>21016</v>
      </c>
      <c r="T59" s="96">
        <f t="shared" si="49"/>
        <v>12950</v>
      </c>
      <c r="U59" s="96">
        <f t="shared" si="50"/>
        <v>15725</v>
      </c>
      <c r="V59" s="96">
        <f t="shared" si="51"/>
        <v>21016</v>
      </c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>
        <f t="shared" si="56"/>
        <v>5550</v>
      </c>
      <c r="BE59" s="96">
        <f t="shared" si="57"/>
        <v>6660</v>
      </c>
      <c r="BF59" s="96">
        <f t="shared" si="58"/>
        <v>6660</v>
      </c>
      <c r="BG59" s="96">
        <f t="shared" si="59"/>
        <v>7992.000000000001</v>
      </c>
      <c r="BH59" s="96">
        <f t="shared" si="60"/>
        <v>7400</v>
      </c>
      <c r="BI59" s="96">
        <f t="shared" si="61"/>
        <v>8510</v>
      </c>
      <c r="BJ59" s="96">
        <f t="shared" si="52"/>
        <v>7326</v>
      </c>
      <c r="BK59" s="96">
        <f t="shared" si="53"/>
        <v>8917</v>
      </c>
      <c r="BL59" s="96">
        <f t="shared" si="54"/>
        <v>5550</v>
      </c>
      <c r="BM59" s="97">
        <f t="shared" si="55"/>
        <v>7030</v>
      </c>
    </row>
    <row r="60" spans="1:65" s="86" customFormat="1" ht="12.75">
      <c r="A60" s="93">
        <v>3800</v>
      </c>
      <c r="B60" s="94">
        <f t="shared" si="31"/>
        <v>2857.142857142857</v>
      </c>
      <c r="C60" s="94">
        <f t="shared" si="32"/>
        <v>4750</v>
      </c>
      <c r="D60" s="94">
        <f t="shared" si="33"/>
        <v>187.00787401574803</v>
      </c>
      <c r="E60" s="95">
        <f t="shared" si="34"/>
        <v>142.72838940141168</v>
      </c>
      <c r="F60" s="96">
        <f t="shared" si="35"/>
        <v>142.72838940141168</v>
      </c>
      <c r="G60" s="96">
        <f t="shared" si="36"/>
        <v>142.72838940141168</v>
      </c>
      <c r="H60" s="96">
        <f t="shared" si="37"/>
        <v>4879.553438466218</v>
      </c>
      <c r="I60" s="96">
        <f t="shared" si="38"/>
        <v>6015.435916258943</v>
      </c>
      <c r="J60" s="96">
        <f t="shared" si="39"/>
        <v>143.86095310080228</v>
      </c>
      <c r="K60" s="96">
        <f t="shared" si="40"/>
        <v>4918.7417054030375</v>
      </c>
      <c r="L60" s="96">
        <f t="shared" si="41"/>
        <v>6063.637521512808</v>
      </c>
      <c r="M60" s="96">
        <f t="shared" si="42"/>
        <v>142.72838940141168</v>
      </c>
      <c r="N60" s="96">
        <f t="shared" si="43"/>
        <v>3809.639532604032</v>
      </c>
      <c r="O60" s="96">
        <f t="shared" si="44"/>
        <v>143.86095310080228</v>
      </c>
      <c r="P60" s="96">
        <f t="shared" si="45"/>
        <v>3840.3668691681846</v>
      </c>
      <c r="Q60" s="96">
        <f t="shared" si="46"/>
        <v>12578</v>
      </c>
      <c r="R60" s="96">
        <f t="shared" si="47"/>
        <v>16150</v>
      </c>
      <c r="S60" s="96">
        <f t="shared" si="48"/>
        <v>21584</v>
      </c>
      <c r="T60" s="96">
        <f t="shared" si="49"/>
        <v>13300</v>
      </c>
      <c r="U60" s="96">
        <f t="shared" si="50"/>
        <v>16150</v>
      </c>
      <c r="V60" s="96">
        <f t="shared" si="51"/>
        <v>21584</v>
      </c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>
        <f t="shared" si="56"/>
        <v>5700</v>
      </c>
      <c r="BE60" s="96">
        <f t="shared" si="57"/>
        <v>6840</v>
      </c>
      <c r="BF60" s="96">
        <f t="shared" si="58"/>
        <v>6840</v>
      </c>
      <c r="BG60" s="96">
        <f t="shared" si="59"/>
        <v>8208</v>
      </c>
      <c r="BH60" s="96">
        <f t="shared" si="60"/>
        <v>7600</v>
      </c>
      <c r="BI60" s="96">
        <f t="shared" si="61"/>
        <v>8740</v>
      </c>
      <c r="BJ60" s="96">
        <f t="shared" si="52"/>
        <v>7524</v>
      </c>
      <c r="BK60" s="96">
        <f t="shared" si="53"/>
        <v>9158</v>
      </c>
      <c r="BL60" s="96">
        <f t="shared" si="54"/>
        <v>5700</v>
      </c>
      <c r="BM60" s="97">
        <f t="shared" si="55"/>
        <v>7220</v>
      </c>
    </row>
    <row r="61" spans="1:65" s="86" customFormat="1" ht="12.75">
      <c r="A61" s="93">
        <v>3900</v>
      </c>
      <c r="B61" s="94">
        <f t="shared" si="31"/>
        <v>2932.330827067669</v>
      </c>
      <c r="C61" s="94">
        <f t="shared" si="32"/>
        <v>4875</v>
      </c>
      <c r="D61" s="94">
        <f t="shared" si="33"/>
        <v>191.92913385826773</v>
      </c>
      <c r="E61" s="95">
        <f t="shared" si="34"/>
        <v>146.48439964881726</v>
      </c>
      <c r="F61" s="96">
        <f t="shared" si="35"/>
        <v>146.48439964881726</v>
      </c>
      <c r="G61" s="96">
        <f t="shared" si="36"/>
        <v>146.48439964881726</v>
      </c>
      <c r="H61" s="96">
        <f t="shared" si="37"/>
        <v>5009.516576320592</v>
      </c>
      <c r="I61" s="96">
        <f t="shared" si="38"/>
        <v>6175.290698265758</v>
      </c>
      <c r="J61" s="96">
        <f t="shared" si="39"/>
        <v>147.64676765608658</v>
      </c>
      <c r="K61" s="96">
        <f t="shared" si="40"/>
        <v>5049.736113439961</v>
      </c>
      <c r="L61" s="96">
        <f t="shared" si="41"/>
        <v>6224.760766815778</v>
      </c>
      <c r="M61" s="96">
        <f t="shared" si="42"/>
        <v>146.48439964881726</v>
      </c>
      <c r="N61" s="96">
        <f t="shared" si="43"/>
        <v>3911.5430203041383</v>
      </c>
      <c r="O61" s="96">
        <f t="shared" si="44"/>
        <v>147.64676765608658</v>
      </c>
      <c r="P61" s="96">
        <f t="shared" si="45"/>
        <v>3943.0789709884007</v>
      </c>
      <c r="Q61" s="96">
        <f t="shared" si="46"/>
        <v>12909</v>
      </c>
      <c r="R61" s="96">
        <f t="shared" si="47"/>
        <v>16575</v>
      </c>
      <c r="S61" s="96">
        <f t="shared" si="48"/>
        <v>22152</v>
      </c>
      <c r="T61" s="96">
        <f t="shared" si="49"/>
        <v>13650</v>
      </c>
      <c r="U61" s="96">
        <f t="shared" si="50"/>
        <v>16575</v>
      </c>
      <c r="V61" s="96">
        <f t="shared" si="51"/>
        <v>22152</v>
      </c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>
        <f t="shared" si="56"/>
        <v>5850</v>
      </c>
      <c r="BE61" s="96">
        <f t="shared" si="57"/>
        <v>7020</v>
      </c>
      <c r="BF61" s="96">
        <f t="shared" si="58"/>
        <v>7020</v>
      </c>
      <c r="BG61" s="96">
        <f t="shared" si="59"/>
        <v>8424</v>
      </c>
      <c r="BH61" s="96">
        <f t="shared" si="60"/>
        <v>7800</v>
      </c>
      <c r="BI61" s="96">
        <f t="shared" si="61"/>
        <v>8970</v>
      </c>
      <c r="BJ61" s="96">
        <f t="shared" si="52"/>
        <v>7722</v>
      </c>
      <c r="BK61" s="96">
        <f t="shared" si="53"/>
        <v>9399</v>
      </c>
      <c r="BL61" s="96">
        <f t="shared" si="54"/>
        <v>5850</v>
      </c>
      <c r="BM61" s="97">
        <f t="shared" si="55"/>
        <v>7410</v>
      </c>
    </row>
    <row r="62" spans="1:65" s="86" customFormat="1" ht="12.75">
      <c r="A62" s="93">
        <v>4000</v>
      </c>
      <c r="B62" s="94">
        <f t="shared" si="31"/>
        <v>3007.518796992481</v>
      </c>
      <c r="C62" s="94">
        <f t="shared" si="32"/>
        <v>5000</v>
      </c>
      <c r="D62" s="94">
        <f t="shared" si="33"/>
        <v>196.8503937007874</v>
      </c>
      <c r="E62" s="95">
        <f t="shared" si="34"/>
        <v>150.24040989622281</v>
      </c>
      <c r="F62" s="96">
        <f t="shared" si="35"/>
        <v>150.24040989622281</v>
      </c>
      <c r="G62" s="96">
        <f t="shared" si="36"/>
        <v>150.24040989622281</v>
      </c>
      <c r="H62" s="96">
        <f t="shared" si="37"/>
        <v>5139.479714174966</v>
      </c>
      <c r="I62" s="96">
        <f t="shared" si="38"/>
        <v>6335.145480272571</v>
      </c>
      <c r="J62" s="96">
        <f t="shared" si="39"/>
        <v>151.43258221137083</v>
      </c>
      <c r="K62" s="96">
        <f t="shared" si="40"/>
        <v>5180.730521476882</v>
      </c>
      <c r="L62" s="96">
        <f t="shared" si="41"/>
        <v>6385.884012118746</v>
      </c>
      <c r="M62" s="96">
        <f t="shared" si="42"/>
        <v>150.24040989622281</v>
      </c>
      <c r="N62" s="96">
        <f t="shared" si="43"/>
        <v>4013.446508004244</v>
      </c>
      <c r="O62" s="96">
        <f t="shared" si="44"/>
        <v>151.43258221137083</v>
      </c>
      <c r="P62" s="96">
        <f t="shared" si="45"/>
        <v>4045.7910728086154</v>
      </c>
      <c r="Q62" s="96">
        <f t="shared" si="46"/>
        <v>13240</v>
      </c>
      <c r="R62" s="96">
        <f t="shared" si="47"/>
        <v>17000</v>
      </c>
      <c r="S62" s="96">
        <f t="shared" si="48"/>
        <v>22720</v>
      </c>
      <c r="T62" s="96">
        <f t="shared" si="49"/>
        <v>14000</v>
      </c>
      <c r="U62" s="96">
        <f t="shared" si="50"/>
        <v>17000</v>
      </c>
      <c r="V62" s="96">
        <f t="shared" si="51"/>
        <v>22720</v>
      </c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>
        <f t="shared" si="56"/>
        <v>6000</v>
      </c>
      <c r="BE62" s="96">
        <f t="shared" si="57"/>
        <v>7200</v>
      </c>
      <c r="BF62" s="96">
        <f t="shared" si="58"/>
        <v>7200</v>
      </c>
      <c r="BG62" s="96">
        <f t="shared" si="59"/>
        <v>8640</v>
      </c>
      <c r="BH62" s="96">
        <f t="shared" si="60"/>
        <v>8000</v>
      </c>
      <c r="BI62" s="96">
        <f t="shared" si="61"/>
        <v>9200</v>
      </c>
      <c r="BJ62" s="96">
        <f t="shared" si="52"/>
        <v>7920</v>
      </c>
      <c r="BK62" s="96">
        <f t="shared" si="53"/>
        <v>9640</v>
      </c>
      <c r="BL62" s="96">
        <f t="shared" si="54"/>
        <v>6000</v>
      </c>
      <c r="BM62" s="97">
        <f t="shared" si="55"/>
        <v>7600</v>
      </c>
    </row>
    <row r="63" spans="1:65" s="86" customFormat="1" ht="12.75">
      <c r="A63" s="93">
        <v>4064</v>
      </c>
      <c r="B63" s="94">
        <f t="shared" si="31"/>
        <v>3055.6390977443607</v>
      </c>
      <c r="C63" s="94">
        <f t="shared" si="32"/>
        <v>5080</v>
      </c>
      <c r="D63" s="94">
        <f t="shared" si="33"/>
        <v>200</v>
      </c>
      <c r="E63" s="95">
        <f t="shared" si="34"/>
        <v>152.6442564545624</v>
      </c>
      <c r="F63" s="96">
        <f t="shared" si="35"/>
        <v>152.6442564545624</v>
      </c>
      <c r="G63" s="96">
        <f t="shared" si="36"/>
        <v>152.6442564545624</v>
      </c>
      <c r="H63" s="96">
        <f t="shared" si="37"/>
        <v>5222.656122401766</v>
      </c>
      <c r="I63" s="96">
        <f t="shared" si="38"/>
        <v>6437.452540756934</v>
      </c>
      <c r="J63" s="96">
        <f t="shared" si="39"/>
        <v>153.85550352675276</v>
      </c>
      <c r="K63" s="96">
        <f t="shared" si="40"/>
        <v>5264.566942620512</v>
      </c>
      <c r="L63" s="96">
        <f t="shared" si="41"/>
        <v>6489.002889112646</v>
      </c>
      <c r="M63" s="96">
        <f t="shared" si="42"/>
        <v>152.6442564545624</v>
      </c>
      <c r="N63" s="96">
        <f t="shared" si="43"/>
        <v>4078.6647401323125</v>
      </c>
      <c r="O63" s="96">
        <f t="shared" si="44"/>
        <v>153.85550352675276</v>
      </c>
      <c r="P63" s="96">
        <f t="shared" si="45"/>
        <v>4111.526817973553</v>
      </c>
      <c r="Q63" s="96">
        <f t="shared" si="46"/>
        <v>13451.84</v>
      </c>
      <c r="R63" s="96">
        <f t="shared" si="47"/>
        <v>17272</v>
      </c>
      <c r="S63" s="96">
        <f t="shared" si="48"/>
        <v>23083.52</v>
      </c>
      <c r="T63" s="96">
        <f t="shared" si="49"/>
        <v>14224</v>
      </c>
      <c r="U63" s="96">
        <f t="shared" si="50"/>
        <v>17272</v>
      </c>
      <c r="V63" s="96">
        <f t="shared" si="51"/>
        <v>23083.52</v>
      </c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>
        <f t="shared" si="56"/>
        <v>6096</v>
      </c>
      <c r="BE63" s="96">
        <f t="shared" si="57"/>
        <v>7315.2</v>
      </c>
      <c r="BF63" s="96">
        <f t="shared" si="58"/>
        <v>7315.2</v>
      </c>
      <c r="BG63" s="96">
        <f t="shared" si="59"/>
        <v>8778.24</v>
      </c>
      <c r="BH63" s="96">
        <f t="shared" si="60"/>
        <v>8128</v>
      </c>
      <c r="BI63" s="96">
        <f t="shared" si="61"/>
        <v>9347.199999999999</v>
      </c>
      <c r="BJ63" s="96">
        <f t="shared" si="52"/>
        <v>8046.72</v>
      </c>
      <c r="BK63" s="96">
        <f t="shared" si="53"/>
        <v>9794.24</v>
      </c>
      <c r="BL63" s="96">
        <f t="shared" si="54"/>
        <v>6096</v>
      </c>
      <c r="BM63" s="97">
        <f t="shared" si="55"/>
        <v>7721.599999999999</v>
      </c>
    </row>
    <row r="64" spans="1:65" s="86" customFormat="1" ht="12.75">
      <c r="A64" s="93">
        <v>4100</v>
      </c>
      <c r="B64" s="94">
        <f t="shared" si="31"/>
        <v>3082.706766917293</v>
      </c>
      <c r="C64" s="94">
        <f t="shared" si="32"/>
        <v>5125</v>
      </c>
      <c r="D64" s="94">
        <f t="shared" si="33"/>
        <v>201.7716535433071</v>
      </c>
      <c r="E64" s="95">
        <f t="shared" si="34"/>
        <v>153.9964201436284</v>
      </c>
      <c r="F64" s="96">
        <f t="shared" si="35"/>
        <v>153.9964201436284</v>
      </c>
      <c r="G64" s="96">
        <f t="shared" si="36"/>
        <v>153.9964201436284</v>
      </c>
      <c r="H64" s="96">
        <f t="shared" si="37"/>
        <v>5269.44285202934</v>
      </c>
      <c r="I64" s="96">
        <f t="shared" si="38"/>
        <v>6495.000262279386</v>
      </c>
      <c r="J64" s="96">
        <f t="shared" si="39"/>
        <v>155.21839676665513</v>
      </c>
      <c r="K64" s="96">
        <f t="shared" si="40"/>
        <v>5311.724929513805</v>
      </c>
      <c r="L64" s="96">
        <f t="shared" si="41"/>
        <v>6547.007257421716</v>
      </c>
      <c r="M64" s="96">
        <f t="shared" si="42"/>
        <v>153.9964201436284</v>
      </c>
      <c r="N64" s="96">
        <f t="shared" si="43"/>
        <v>4115.3499957043505</v>
      </c>
      <c r="O64" s="96">
        <f t="shared" si="44"/>
        <v>155.21839676665513</v>
      </c>
      <c r="P64" s="96">
        <f t="shared" si="45"/>
        <v>4148.503174628831</v>
      </c>
      <c r="Q64" s="96">
        <f t="shared" si="46"/>
        <v>13571</v>
      </c>
      <c r="R64" s="96">
        <f t="shared" si="47"/>
        <v>17425</v>
      </c>
      <c r="S64" s="96">
        <f t="shared" si="48"/>
        <v>23288</v>
      </c>
      <c r="T64" s="96">
        <f t="shared" si="49"/>
        <v>14350</v>
      </c>
      <c r="U64" s="96">
        <f t="shared" si="50"/>
        <v>17425</v>
      </c>
      <c r="V64" s="96">
        <f t="shared" si="51"/>
        <v>23288</v>
      </c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>
        <f t="shared" si="56"/>
        <v>6150</v>
      </c>
      <c r="BE64" s="96">
        <f t="shared" si="57"/>
        <v>7380</v>
      </c>
      <c r="BF64" s="96">
        <f t="shared" si="58"/>
        <v>7380</v>
      </c>
      <c r="BG64" s="96">
        <f t="shared" si="59"/>
        <v>8856</v>
      </c>
      <c r="BH64" s="96">
        <f t="shared" si="60"/>
        <v>8200</v>
      </c>
      <c r="BI64" s="96">
        <f t="shared" si="61"/>
        <v>9430</v>
      </c>
      <c r="BJ64" s="96">
        <f t="shared" si="52"/>
        <v>8118</v>
      </c>
      <c r="BK64" s="96">
        <f t="shared" si="53"/>
        <v>9881</v>
      </c>
      <c r="BL64" s="96">
        <f t="shared" si="54"/>
        <v>6150</v>
      </c>
      <c r="BM64" s="97">
        <f t="shared" si="55"/>
        <v>7790</v>
      </c>
    </row>
    <row r="65" spans="1:65" s="86" customFormat="1" ht="12.75">
      <c r="A65" s="93">
        <v>4200</v>
      </c>
      <c r="B65" s="94">
        <f t="shared" si="31"/>
        <v>3157.894736842105</v>
      </c>
      <c r="C65" s="94">
        <f t="shared" si="32"/>
        <v>5250</v>
      </c>
      <c r="D65" s="94">
        <f t="shared" si="33"/>
        <v>206.69291338582678</v>
      </c>
      <c r="E65" s="95">
        <f t="shared" si="34"/>
        <v>157.75243039103398</v>
      </c>
      <c r="F65" s="96">
        <f t="shared" si="35"/>
        <v>157.75243039103398</v>
      </c>
      <c r="G65" s="96">
        <f t="shared" si="36"/>
        <v>157.75243039103398</v>
      </c>
      <c r="H65" s="96">
        <f t="shared" si="37"/>
        <v>5399.405989883715</v>
      </c>
      <c r="I65" s="96">
        <f t="shared" si="38"/>
        <v>6654.8550442862015</v>
      </c>
      <c r="J65" s="96">
        <f t="shared" si="39"/>
        <v>159.00421132193938</v>
      </c>
      <c r="K65" s="96">
        <f t="shared" si="40"/>
        <v>5442.719337550727</v>
      </c>
      <c r="L65" s="96">
        <f t="shared" si="41"/>
        <v>6708.1305027246835</v>
      </c>
      <c r="M65" s="96">
        <f t="shared" si="42"/>
        <v>157.75243039103398</v>
      </c>
      <c r="N65" s="96">
        <f t="shared" si="43"/>
        <v>4217.253483404457</v>
      </c>
      <c r="O65" s="96">
        <f t="shared" si="44"/>
        <v>159.00421132193938</v>
      </c>
      <c r="P65" s="96">
        <f t="shared" si="45"/>
        <v>4251.2152764490465</v>
      </c>
      <c r="Q65" s="96">
        <f t="shared" si="46"/>
        <v>13902</v>
      </c>
      <c r="R65" s="96">
        <f t="shared" si="47"/>
        <v>17850</v>
      </c>
      <c r="S65" s="96">
        <f t="shared" si="48"/>
        <v>23856</v>
      </c>
      <c r="T65" s="96">
        <f t="shared" si="49"/>
        <v>14700</v>
      </c>
      <c r="U65" s="96">
        <f t="shared" si="50"/>
        <v>17850</v>
      </c>
      <c r="V65" s="96">
        <f t="shared" si="51"/>
        <v>23856</v>
      </c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>
        <f t="shared" si="56"/>
        <v>6300</v>
      </c>
      <c r="BE65" s="96">
        <f t="shared" si="57"/>
        <v>7560</v>
      </c>
      <c r="BF65" s="96">
        <f t="shared" si="58"/>
        <v>7560</v>
      </c>
      <c r="BG65" s="96">
        <f t="shared" si="59"/>
        <v>9072</v>
      </c>
      <c r="BH65" s="96">
        <f t="shared" si="60"/>
        <v>8400</v>
      </c>
      <c r="BI65" s="96">
        <f t="shared" si="61"/>
        <v>9660</v>
      </c>
      <c r="BJ65" s="96">
        <f t="shared" si="52"/>
        <v>8316</v>
      </c>
      <c r="BK65" s="96">
        <f t="shared" si="53"/>
        <v>10122</v>
      </c>
      <c r="BL65" s="96">
        <f t="shared" si="54"/>
        <v>6300</v>
      </c>
      <c r="BM65" s="97">
        <f t="shared" si="55"/>
        <v>7980</v>
      </c>
    </row>
    <row r="66" spans="1:65" s="86" customFormat="1" ht="12.75">
      <c r="A66" s="93">
        <v>4300</v>
      </c>
      <c r="B66" s="94">
        <f t="shared" si="31"/>
        <v>3233.082706766917</v>
      </c>
      <c r="C66" s="94">
        <f t="shared" si="32"/>
        <v>5375</v>
      </c>
      <c r="D66" s="94">
        <f t="shared" si="33"/>
        <v>211.61417322834646</v>
      </c>
      <c r="E66" s="95">
        <f t="shared" si="34"/>
        <v>161.50844063843954</v>
      </c>
      <c r="F66" s="96">
        <f t="shared" si="35"/>
        <v>161.50844063843954</v>
      </c>
      <c r="G66" s="96">
        <f t="shared" si="36"/>
        <v>161.50844063843954</v>
      </c>
      <c r="H66" s="96">
        <f t="shared" si="37"/>
        <v>5529.369127738089</v>
      </c>
      <c r="I66" s="96">
        <f t="shared" si="38"/>
        <v>6814.709826293015</v>
      </c>
      <c r="J66" s="96">
        <f t="shared" si="39"/>
        <v>162.79002587722366</v>
      </c>
      <c r="K66" s="96">
        <f t="shared" si="40"/>
        <v>5573.713745587649</v>
      </c>
      <c r="L66" s="96">
        <f t="shared" si="41"/>
        <v>6869.253748027652</v>
      </c>
      <c r="M66" s="96">
        <f t="shared" si="42"/>
        <v>161.50844063843954</v>
      </c>
      <c r="N66" s="96">
        <f t="shared" si="43"/>
        <v>4319.156971104562</v>
      </c>
      <c r="O66" s="96">
        <f t="shared" si="44"/>
        <v>162.79002587722366</v>
      </c>
      <c r="P66" s="96">
        <f t="shared" si="45"/>
        <v>4353.927378269262</v>
      </c>
      <c r="Q66" s="96">
        <f t="shared" si="46"/>
        <v>14233</v>
      </c>
      <c r="R66" s="96">
        <f t="shared" si="47"/>
        <v>18275</v>
      </c>
      <c r="S66" s="96">
        <f t="shared" si="48"/>
        <v>24424</v>
      </c>
      <c r="T66" s="96">
        <f t="shared" si="49"/>
        <v>15050</v>
      </c>
      <c r="U66" s="96">
        <f t="shared" si="50"/>
        <v>18275</v>
      </c>
      <c r="V66" s="96">
        <f t="shared" si="51"/>
        <v>24424</v>
      </c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>
        <f t="shared" si="56"/>
        <v>6450</v>
      </c>
      <c r="BE66" s="96">
        <f t="shared" si="57"/>
        <v>7740</v>
      </c>
      <c r="BF66" s="96">
        <f t="shared" si="58"/>
        <v>7740</v>
      </c>
      <c r="BG66" s="96">
        <f t="shared" si="59"/>
        <v>9288</v>
      </c>
      <c r="BH66" s="96">
        <f t="shared" si="60"/>
        <v>8600</v>
      </c>
      <c r="BI66" s="96">
        <f t="shared" si="61"/>
        <v>9890</v>
      </c>
      <c r="BJ66" s="96">
        <f t="shared" si="52"/>
        <v>8514</v>
      </c>
      <c r="BK66" s="96">
        <f t="shared" si="53"/>
        <v>10363</v>
      </c>
      <c r="BL66" s="96">
        <f t="shared" si="54"/>
        <v>6450</v>
      </c>
      <c r="BM66" s="97">
        <f t="shared" si="55"/>
        <v>8170</v>
      </c>
    </row>
    <row r="67" spans="1:65" s="86" customFormat="1" ht="12.75">
      <c r="A67" s="93">
        <v>4400</v>
      </c>
      <c r="B67" s="94">
        <f t="shared" si="31"/>
        <v>3308.270676691729</v>
      </c>
      <c r="C67" s="94">
        <f t="shared" si="32"/>
        <v>5500</v>
      </c>
      <c r="D67" s="94">
        <f t="shared" si="33"/>
        <v>216.53543307086616</v>
      </c>
      <c r="E67" s="95">
        <f t="shared" si="34"/>
        <v>165.26445088584512</v>
      </c>
      <c r="F67" s="96">
        <f t="shared" si="35"/>
        <v>165.26445088584512</v>
      </c>
      <c r="G67" s="96">
        <f t="shared" si="36"/>
        <v>165.26445088584512</v>
      </c>
      <c r="H67" s="96">
        <f t="shared" si="37"/>
        <v>5659.332265592464</v>
      </c>
      <c r="I67" s="96">
        <f t="shared" si="38"/>
        <v>6974.56460829983</v>
      </c>
      <c r="J67" s="96">
        <f t="shared" si="39"/>
        <v>166.57584043250793</v>
      </c>
      <c r="K67" s="96">
        <f t="shared" si="40"/>
        <v>5704.708153624571</v>
      </c>
      <c r="L67" s="96">
        <f t="shared" si="41"/>
        <v>7030.376993330621</v>
      </c>
      <c r="M67" s="96">
        <f t="shared" si="42"/>
        <v>165.26445088584512</v>
      </c>
      <c r="N67" s="96">
        <f t="shared" si="43"/>
        <v>4421.060458804669</v>
      </c>
      <c r="O67" s="96">
        <f t="shared" si="44"/>
        <v>166.57584043250793</v>
      </c>
      <c r="P67" s="96">
        <f t="shared" si="45"/>
        <v>4456.639480089478</v>
      </c>
      <c r="Q67" s="96">
        <f t="shared" si="46"/>
        <v>14564</v>
      </c>
      <c r="R67" s="96">
        <f t="shared" si="47"/>
        <v>18700</v>
      </c>
      <c r="S67" s="96">
        <f t="shared" si="48"/>
        <v>24992</v>
      </c>
      <c r="T67" s="96">
        <f t="shared" si="49"/>
        <v>15400</v>
      </c>
      <c r="U67" s="96">
        <f t="shared" si="50"/>
        <v>18700</v>
      </c>
      <c r="V67" s="96">
        <f t="shared" si="51"/>
        <v>24992</v>
      </c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>
        <f t="shared" si="56"/>
        <v>6600</v>
      </c>
      <c r="BE67" s="96">
        <f t="shared" si="57"/>
        <v>7920</v>
      </c>
      <c r="BF67" s="96">
        <f t="shared" si="58"/>
        <v>7920</v>
      </c>
      <c r="BG67" s="96">
        <f t="shared" si="59"/>
        <v>9504</v>
      </c>
      <c r="BH67" s="96">
        <f t="shared" si="60"/>
        <v>8800</v>
      </c>
      <c r="BI67" s="96">
        <f t="shared" si="61"/>
        <v>10120</v>
      </c>
      <c r="BJ67" s="96">
        <f t="shared" si="52"/>
        <v>8712</v>
      </c>
      <c r="BK67" s="96">
        <f t="shared" si="53"/>
        <v>10604</v>
      </c>
      <c r="BL67" s="96">
        <f t="shared" si="54"/>
        <v>6600</v>
      </c>
      <c r="BM67" s="97">
        <f t="shared" si="55"/>
        <v>8360</v>
      </c>
    </row>
    <row r="68" spans="1:65" s="86" customFormat="1" ht="12.75">
      <c r="A68" s="93">
        <v>4500</v>
      </c>
      <c r="B68" s="94">
        <f t="shared" si="31"/>
        <v>3383.458646616541</v>
      </c>
      <c r="C68" s="94">
        <f t="shared" si="32"/>
        <v>5625</v>
      </c>
      <c r="D68" s="94">
        <f t="shared" si="33"/>
        <v>221.45669291338584</v>
      </c>
      <c r="E68" s="95">
        <f t="shared" si="34"/>
        <v>169.02046113325068</v>
      </c>
      <c r="F68" s="96">
        <f t="shared" si="35"/>
        <v>169.02046113325068</v>
      </c>
      <c r="G68" s="96">
        <f t="shared" si="36"/>
        <v>169.02046113325068</v>
      </c>
      <c r="H68" s="96">
        <f t="shared" si="37"/>
        <v>5789.295403446838</v>
      </c>
      <c r="I68" s="96">
        <f t="shared" si="38"/>
        <v>7134.419390306643</v>
      </c>
      <c r="J68" s="96">
        <f t="shared" si="39"/>
        <v>170.3616549877922</v>
      </c>
      <c r="K68" s="96">
        <f t="shared" si="40"/>
        <v>5835.702561661494</v>
      </c>
      <c r="L68" s="96">
        <f t="shared" si="41"/>
        <v>7191.50023863359</v>
      </c>
      <c r="M68" s="96">
        <f t="shared" si="42"/>
        <v>169.02046113325068</v>
      </c>
      <c r="N68" s="96">
        <f t="shared" si="43"/>
        <v>4522.963946504775</v>
      </c>
      <c r="O68" s="96">
        <f t="shared" si="44"/>
        <v>170.3616549877922</v>
      </c>
      <c r="P68" s="96">
        <f t="shared" si="45"/>
        <v>4559.351581909693</v>
      </c>
      <c r="Q68" s="96">
        <f t="shared" si="46"/>
        <v>14895</v>
      </c>
      <c r="R68" s="96">
        <f t="shared" si="47"/>
        <v>19125</v>
      </c>
      <c r="S68" s="96">
        <f t="shared" si="48"/>
        <v>25560</v>
      </c>
      <c r="T68" s="96">
        <f t="shared" si="49"/>
        <v>15750</v>
      </c>
      <c r="U68" s="96">
        <f t="shared" si="50"/>
        <v>19125</v>
      </c>
      <c r="V68" s="96">
        <f t="shared" si="51"/>
        <v>25560</v>
      </c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>
        <f t="shared" si="56"/>
        <v>6750</v>
      </c>
      <c r="BE68" s="96">
        <f t="shared" si="57"/>
        <v>8100</v>
      </c>
      <c r="BF68" s="96">
        <f t="shared" si="58"/>
        <v>8100</v>
      </c>
      <c r="BG68" s="96">
        <f t="shared" si="59"/>
        <v>9720</v>
      </c>
      <c r="BH68" s="96">
        <f t="shared" si="60"/>
        <v>9000</v>
      </c>
      <c r="BI68" s="96">
        <f t="shared" si="61"/>
        <v>10350</v>
      </c>
      <c r="BJ68" s="96">
        <f t="shared" si="52"/>
        <v>8910</v>
      </c>
      <c r="BK68" s="96">
        <f t="shared" si="53"/>
        <v>10845</v>
      </c>
      <c r="BL68" s="96">
        <f t="shared" si="54"/>
        <v>6750</v>
      </c>
      <c r="BM68" s="97">
        <f t="shared" si="55"/>
        <v>8550</v>
      </c>
    </row>
    <row r="69" spans="1:65" s="86" customFormat="1" ht="12.75">
      <c r="A69" s="93">
        <v>4600</v>
      </c>
      <c r="B69" s="94">
        <f t="shared" si="31"/>
        <v>3458.646616541353</v>
      </c>
      <c r="C69" s="94">
        <f t="shared" si="32"/>
        <v>5750</v>
      </c>
      <c r="D69" s="94">
        <f t="shared" si="33"/>
        <v>226.3779527559055</v>
      </c>
      <c r="E69" s="95">
        <f t="shared" si="34"/>
        <v>172.77647138065626</v>
      </c>
      <c r="F69" s="96">
        <f t="shared" si="35"/>
        <v>172.77647138065626</v>
      </c>
      <c r="G69" s="96">
        <f t="shared" si="36"/>
        <v>172.77647138065626</v>
      </c>
      <c r="H69" s="96">
        <f t="shared" si="37"/>
        <v>5919.258541301212</v>
      </c>
      <c r="I69" s="96">
        <f t="shared" si="38"/>
        <v>7294.274172313458</v>
      </c>
      <c r="J69" s="96">
        <f t="shared" si="39"/>
        <v>174.14746954307645</v>
      </c>
      <c r="K69" s="96">
        <f t="shared" si="40"/>
        <v>5966.696969698414</v>
      </c>
      <c r="L69" s="96">
        <f t="shared" si="41"/>
        <v>7352.623483936558</v>
      </c>
      <c r="M69" s="96">
        <f t="shared" si="42"/>
        <v>172.77647138065626</v>
      </c>
      <c r="N69" s="96">
        <f t="shared" si="43"/>
        <v>4624.867434204882</v>
      </c>
      <c r="O69" s="96">
        <f t="shared" si="44"/>
        <v>174.14746954307645</v>
      </c>
      <c r="P69" s="96">
        <f t="shared" si="45"/>
        <v>4662.063683729908</v>
      </c>
      <c r="Q69" s="96">
        <f t="shared" si="46"/>
        <v>15226</v>
      </c>
      <c r="R69" s="96">
        <f t="shared" si="47"/>
        <v>19550</v>
      </c>
      <c r="S69" s="96">
        <f t="shared" si="48"/>
        <v>26128</v>
      </c>
      <c r="T69" s="96">
        <f t="shared" si="49"/>
        <v>16100</v>
      </c>
      <c r="U69" s="96">
        <f t="shared" si="50"/>
        <v>19550</v>
      </c>
      <c r="V69" s="96">
        <f t="shared" si="51"/>
        <v>26128</v>
      </c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>
        <f t="shared" si="56"/>
        <v>6900</v>
      </c>
      <c r="BE69" s="96">
        <f t="shared" si="57"/>
        <v>8280</v>
      </c>
      <c r="BF69" s="96">
        <f t="shared" si="58"/>
        <v>8280</v>
      </c>
      <c r="BG69" s="96">
        <f t="shared" si="59"/>
        <v>9936</v>
      </c>
      <c r="BH69" s="96">
        <f t="shared" si="60"/>
        <v>9200</v>
      </c>
      <c r="BI69" s="96">
        <f t="shared" si="61"/>
        <v>10580</v>
      </c>
      <c r="BJ69" s="96">
        <f t="shared" si="52"/>
        <v>9108</v>
      </c>
      <c r="BK69" s="96">
        <f t="shared" si="53"/>
        <v>11086</v>
      </c>
      <c r="BL69" s="96">
        <f t="shared" si="54"/>
        <v>6900</v>
      </c>
      <c r="BM69" s="97">
        <f t="shared" si="55"/>
        <v>8740</v>
      </c>
    </row>
    <row r="70" spans="1:65" s="86" customFormat="1" ht="12.75">
      <c r="A70" s="93">
        <v>4700</v>
      </c>
      <c r="B70" s="94">
        <f t="shared" si="31"/>
        <v>3533.834586466165</v>
      </c>
      <c r="C70" s="94">
        <f t="shared" si="32"/>
        <v>5875</v>
      </c>
      <c r="D70" s="94">
        <f t="shared" si="33"/>
        <v>231.2992125984252</v>
      </c>
      <c r="E70" s="95">
        <f t="shared" si="34"/>
        <v>176.53248162806184</v>
      </c>
      <c r="F70" s="96">
        <f t="shared" si="35"/>
        <v>176.53248162806184</v>
      </c>
      <c r="G70" s="96">
        <f t="shared" si="36"/>
        <v>176.53248162806184</v>
      </c>
      <c r="H70" s="96">
        <f t="shared" si="37"/>
        <v>6049.221679155587</v>
      </c>
      <c r="I70" s="96">
        <f t="shared" si="38"/>
        <v>7454.128954320273</v>
      </c>
      <c r="J70" s="96">
        <f t="shared" si="39"/>
        <v>177.93328409836073</v>
      </c>
      <c r="K70" s="96">
        <f t="shared" si="40"/>
        <v>6097.691377735337</v>
      </c>
      <c r="L70" s="96">
        <f t="shared" si="41"/>
        <v>7513.746729239527</v>
      </c>
      <c r="M70" s="96">
        <f t="shared" si="42"/>
        <v>176.53248162806184</v>
      </c>
      <c r="N70" s="96">
        <f t="shared" si="43"/>
        <v>4726.7709219049875</v>
      </c>
      <c r="O70" s="96">
        <f t="shared" si="44"/>
        <v>177.93328409836073</v>
      </c>
      <c r="P70" s="96">
        <f t="shared" si="45"/>
        <v>4764.775785550123</v>
      </c>
      <c r="Q70" s="96">
        <f t="shared" si="46"/>
        <v>15557</v>
      </c>
      <c r="R70" s="96">
        <f t="shared" si="47"/>
        <v>19975</v>
      </c>
      <c r="S70" s="96">
        <f t="shared" si="48"/>
        <v>26696</v>
      </c>
      <c r="T70" s="96">
        <f t="shared" si="49"/>
        <v>16450</v>
      </c>
      <c r="U70" s="96">
        <f t="shared" si="50"/>
        <v>19975</v>
      </c>
      <c r="V70" s="96">
        <f t="shared" si="51"/>
        <v>26696</v>
      </c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>
        <f t="shared" si="56"/>
        <v>7050</v>
      </c>
      <c r="BE70" s="96">
        <f t="shared" si="57"/>
        <v>8460</v>
      </c>
      <c r="BF70" s="96">
        <f t="shared" si="58"/>
        <v>8460</v>
      </c>
      <c r="BG70" s="96">
        <f t="shared" si="59"/>
        <v>10152</v>
      </c>
      <c r="BH70" s="96">
        <f t="shared" si="60"/>
        <v>9400</v>
      </c>
      <c r="BI70" s="96">
        <f t="shared" si="61"/>
        <v>10810</v>
      </c>
      <c r="BJ70" s="96">
        <f t="shared" si="52"/>
        <v>9306</v>
      </c>
      <c r="BK70" s="96">
        <f t="shared" si="53"/>
        <v>11327</v>
      </c>
      <c r="BL70" s="96">
        <f t="shared" si="54"/>
        <v>7050</v>
      </c>
      <c r="BM70" s="97">
        <f t="shared" si="55"/>
        <v>8930</v>
      </c>
    </row>
    <row r="71" spans="1:65" s="86" customFormat="1" ht="12.75">
      <c r="A71" s="93">
        <v>4800</v>
      </c>
      <c r="B71" s="94">
        <f t="shared" si="31"/>
        <v>3609.022556390977</v>
      </c>
      <c r="C71" s="94">
        <f t="shared" si="32"/>
        <v>6000</v>
      </c>
      <c r="D71" s="94">
        <f t="shared" si="33"/>
        <v>236.2204724409449</v>
      </c>
      <c r="E71" s="95">
        <f t="shared" si="34"/>
        <v>180.2884918754674</v>
      </c>
      <c r="F71" s="96">
        <f t="shared" si="35"/>
        <v>180.2884918754674</v>
      </c>
      <c r="G71" s="96">
        <f t="shared" si="36"/>
        <v>180.2884918754674</v>
      </c>
      <c r="H71" s="96">
        <f t="shared" si="37"/>
        <v>6179.18481700996</v>
      </c>
      <c r="I71" s="96">
        <f t="shared" si="38"/>
        <v>7613.983736327086</v>
      </c>
      <c r="J71" s="96">
        <f t="shared" si="39"/>
        <v>181.719098653645</v>
      </c>
      <c r="K71" s="96">
        <f t="shared" si="40"/>
        <v>6228.685785772259</v>
      </c>
      <c r="L71" s="96">
        <f t="shared" si="41"/>
        <v>7674.869974542496</v>
      </c>
      <c r="M71" s="96">
        <f t="shared" si="42"/>
        <v>180.2884918754674</v>
      </c>
      <c r="N71" s="96">
        <f t="shared" si="43"/>
        <v>4828.674409605093</v>
      </c>
      <c r="O71" s="96">
        <f t="shared" si="44"/>
        <v>181.719098653645</v>
      </c>
      <c r="P71" s="96">
        <f t="shared" si="45"/>
        <v>4867.487887370339</v>
      </c>
      <c r="Q71" s="96">
        <f t="shared" si="46"/>
        <v>15888</v>
      </c>
      <c r="R71" s="96">
        <f t="shared" si="47"/>
        <v>20400</v>
      </c>
      <c r="S71" s="96">
        <f t="shared" si="48"/>
        <v>27264</v>
      </c>
      <c r="T71" s="96">
        <f t="shared" si="49"/>
        <v>16800</v>
      </c>
      <c r="U71" s="96">
        <f t="shared" si="50"/>
        <v>20400</v>
      </c>
      <c r="V71" s="96">
        <f t="shared" si="51"/>
        <v>27264</v>
      </c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>
        <f t="shared" si="56"/>
        <v>7200</v>
      </c>
      <c r="BE71" s="96">
        <f t="shared" si="57"/>
        <v>8640</v>
      </c>
      <c r="BF71" s="96">
        <f t="shared" si="58"/>
        <v>8640</v>
      </c>
      <c r="BG71" s="96">
        <f t="shared" si="59"/>
        <v>10368</v>
      </c>
      <c r="BH71" s="96">
        <f t="shared" si="60"/>
        <v>9600</v>
      </c>
      <c r="BI71" s="96">
        <f t="shared" si="61"/>
        <v>11040</v>
      </c>
      <c r="BJ71" s="96">
        <f t="shared" si="52"/>
        <v>9504</v>
      </c>
      <c r="BK71" s="96">
        <f t="shared" si="53"/>
        <v>11568</v>
      </c>
      <c r="BL71" s="96">
        <f t="shared" si="54"/>
        <v>7200</v>
      </c>
      <c r="BM71" s="97">
        <f t="shared" si="55"/>
        <v>9120</v>
      </c>
    </row>
    <row r="72" spans="1:65" s="86" customFormat="1" ht="12.75">
      <c r="A72" s="93">
        <v>4877</v>
      </c>
      <c r="B72" s="94">
        <f t="shared" si="31"/>
        <v>3666.9172932330825</v>
      </c>
      <c r="C72" s="94">
        <f t="shared" si="32"/>
        <v>6096.25</v>
      </c>
      <c r="D72" s="94">
        <f t="shared" si="33"/>
        <v>240.00984251968507</v>
      </c>
      <c r="E72" s="95">
        <f t="shared" si="34"/>
        <v>183.1806197659697</v>
      </c>
      <c r="F72" s="96">
        <f t="shared" si="35"/>
        <v>183.1806197659697</v>
      </c>
      <c r="G72" s="96">
        <f t="shared" si="36"/>
        <v>183.1806197659697</v>
      </c>
      <c r="H72" s="96">
        <f t="shared" si="37"/>
        <v>6279.256433157829</v>
      </c>
      <c r="I72" s="96">
        <f t="shared" si="38"/>
        <v>7737.071918472335</v>
      </c>
      <c r="J72" s="96">
        <f t="shared" si="39"/>
        <v>184.63417586121392</v>
      </c>
      <c r="K72" s="96">
        <f t="shared" si="40"/>
        <v>6329.55147996069</v>
      </c>
      <c r="L72" s="96">
        <f t="shared" si="41"/>
        <v>7798.934873425782</v>
      </c>
      <c r="M72" s="96">
        <f t="shared" si="42"/>
        <v>183.1806197659697</v>
      </c>
      <c r="N72" s="96">
        <f t="shared" si="43"/>
        <v>4907.140095134176</v>
      </c>
      <c r="O72" s="96">
        <f t="shared" si="44"/>
        <v>184.63417586121392</v>
      </c>
      <c r="P72" s="96">
        <f t="shared" si="45"/>
        <v>4946.576205771906</v>
      </c>
      <c r="Q72" s="96">
        <f t="shared" si="46"/>
        <v>16142.87</v>
      </c>
      <c r="R72" s="96">
        <f t="shared" si="47"/>
        <v>20727.25</v>
      </c>
      <c r="S72" s="96">
        <f t="shared" si="48"/>
        <v>27701.359999999997</v>
      </c>
      <c r="T72" s="96">
        <f t="shared" si="49"/>
        <v>17069.5</v>
      </c>
      <c r="U72" s="96">
        <f t="shared" si="50"/>
        <v>20727.25</v>
      </c>
      <c r="V72" s="96">
        <f t="shared" si="51"/>
        <v>27701.359999999997</v>
      </c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>
        <f t="shared" si="56"/>
        <v>7315.5</v>
      </c>
      <c r="BE72" s="96">
        <f t="shared" si="57"/>
        <v>8778.6</v>
      </c>
      <c r="BF72" s="96">
        <f t="shared" si="58"/>
        <v>8778.6</v>
      </c>
      <c r="BG72" s="96">
        <f t="shared" si="59"/>
        <v>10534.320000000002</v>
      </c>
      <c r="BH72" s="96">
        <f t="shared" si="60"/>
        <v>9754</v>
      </c>
      <c r="BI72" s="96">
        <f t="shared" si="61"/>
        <v>11217.099999999999</v>
      </c>
      <c r="BJ72" s="96">
        <f t="shared" si="52"/>
        <v>9656.46</v>
      </c>
      <c r="BK72" s="96">
        <f t="shared" si="53"/>
        <v>11753.570000000002</v>
      </c>
      <c r="BL72" s="96">
        <f t="shared" si="54"/>
        <v>7315.5</v>
      </c>
      <c r="BM72" s="97">
        <f t="shared" si="55"/>
        <v>9266.3</v>
      </c>
    </row>
    <row r="73" spans="1:65" s="86" customFormat="1" ht="12.75">
      <c r="A73" s="93">
        <v>4900</v>
      </c>
      <c r="B73" s="94">
        <f t="shared" si="31"/>
        <v>3684.210526315789</v>
      </c>
      <c r="C73" s="94">
        <f t="shared" si="32"/>
        <v>6125</v>
      </c>
      <c r="D73" s="94">
        <f t="shared" si="33"/>
        <v>241.1417322834646</v>
      </c>
      <c r="E73" s="95">
        <f t="shared" si="34"/>
        <v>184.04450212287298</v>
      </c>
      <c r="F73" s="96">
        <f t="shared" si="35"/>
        <v>184.04450212287298</v>
      </c>
      <c r="G73" s="96">
        <f t="shared" si="36"/>
        <v>184.04450212287298</v>
      </c>
      <c r="H73" s="96">
        <f t="shared" si="37"/>
        <v>6309.147954864335</v>
      </c>
      <c r="I73" s="96">
        <f t="shared" si="38"/>
        <v>7773.838518333901</v>
      </c>
      <c r="J73" s="96">
        <f t="shared" si="39"/>
        <v>185.50491320892928</v>
      </c>
      <c r="K73" s="96">
        <f t="shared" si="40"/>
        <v>6359.680193809181</v>
      </c>
      <c r="L73" s="96">
        <f t="shared" si="41"/>
        <v>7835.993219845464</v>
      </c>
      <c r="M73" s="96">
        <f t="shared" si="42"/>
        <v>184.04450212287298</v>
      </c>
      <c r="N73" s="96">
        <f t="shared" si="43"/>
        <v>4930.5778973052</v>
      </c>
      <c r="O73" s="96">
        <f t="shared" si="44"/>
        <v>185.50491320892928</v>
      </c>
      <c r="P73" s="96">
        <f t="shared" si="45"/>
        <v>4970.199989190554</v>
      </c>
      <c r="Q73" s="96">
        <f t="shared" si="46"/>
        <v>16219</v>
      </c>
      <c r="R73" s="96">
        <f t="shared" si="47"/>
        <v>20825</v>
      </c>
      <c r="S73" s="96">
        <f t="shared" si="48"/>
        <v>27832</v>
      </c>
      <c r="T73" s="96">
        <f t="shared" si="49"/>
        <v>17150</v>
      </c>
      <c r="U73" s="96">
        <f t="shared" si="50"/>
        <v>20825</v>
      </c>
      <c r="V73" s="96">
        <f t="shared" si="51"/>
        <v>27832</v>
      </c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>
        <f t="shared" si="56"/>
        <v>7350</v>
      </c>
      <c r="BE73" s="96">
        <f t="shared" si="57"/>
        <v>8820</v>
      </c>
      <c r="BF73" s="96">
        <f t="shared" si="58"/>
        <v>8820</v>
      </c>
      <c r="BG73" s="96">
        <f t="shared" si="59"/>
        <v>10584</v>
      </c>
      <c r="BH73" s="96">
        <f t="shared" si="60"/>
        <v>9800</v>
      </c>
      <c r="BI73" s="96">
        <f t="shared" si="61"/>
        <v>11270</v>
      </c>
      <c r="BJ73" s="96">
        <f t="shared" si="52"/>
        <v>9702</v>
      </c>
      <c r="BK73" s="96">
        <f t="shared" si="53"/>
        <v>11809</v>
      </c>
      <c r="BL73" s="96">
        <f t="shared" si="54"/>
        <v>7350</v>
      </c>
      <c r="BM73" s="97">
        <f t="shared" si="55"/>
        <v>9310</v>
      </c>
    </row>
    <row r="74" spans="1:65" s="86" customFormat="1" ht="12.75">
      <c r="A74" s="93">
        <v>5000</v>
      </c>
      <c r="B74" s="94">
        <f t="shared" si="31"/>
        <v>3759.398496240601</v>
      </c>
      <c r="C74" s="94">
        <f t="shared" si="32"/>
        <v>6250</v>
      </c>
      <c r="D74" s="94">
        <f t="shared" si="33"/>
        <v>246.06299212598427</v>
      </c>
      <c r="E74" s="95">
        <f t="shared" si="34"/>
        <v>187.80051237027854</v>
      </c>
      <c r="F74" s="96">
        <f t="shared" si="35"/>
        <v>187.80051237027854</v>
      </c>
      <c r="G74" s="96">
        <f t="shared" si="36"/>
        <v>187.80051237027854</v>
      </c>
      <c r="H74" s="96">
        <f t="shared" si="37"/>
        <v>6439.111092718708</v>
      </c>
      <c r="I74" s="96">
        <f t="shared" si="38"/>
        <v>7933.693300340715</v>
      </c>
      <c r="J74" s="96">
        <f t="shared" si="39"/>
        <v>189.29072776421356</v>
      </c>
      <c r="K74" s="96">
        <f t="shared" si="40"/>
        <v>6490.6746018461035</v>
      </c>
      <c r="L74" s="96">
        <f t="shared" si="41"/>
        <v>7997.116465148433</v>
      </c>
      <c r="M74" s="96">
        <f t="shared" si="42"/>
        <v>187.80051237027854</v>
      </c>
      <c r="N74" s="96">
        <f t="shared" si="43"/>
        <v>5032.481385005306</v>
      </c>
      <c r="O74" s="96">
        <f t="shared" si="44"/>
        <v>189.29072776421356</v>
      </c>
      <c r="P74" s="96">
        <f t="shared" si="45"/>
        <v>5072.91209101077</v>
      </c>
      <c r="Q74" s="96">
        <f t="shared" si="46"/>
        <v>16550</v>
      </c>
      <c r="R74" s="96">
        <f t="shared" si="47"/>
        <v>21250</v>
      </c>
      <c r="S74" s="96">
        <f t="shared" si="48"/>
        <v>28400</v>
      </c>
      <c r="T74" s="96">
        <f t="shared" si="49"/>
        <v>17500</v>
      </c>
      <c r="U74" s="96">
        <f t="shared" si="50"/>
        <v>21250</v>
      </c>
      <c r="V74" s="96">
        <f t="shared" si="51"/>
        <v>28400</v>
      </c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>
        <f t="shared" si="56"/>
        <v>7500</v>
      </c>
      <c r="BE74" s="96">
        <f t="shared" si="57"/>
        <v>9000</v>
      </c>
      <c r="BF74" s="96">
        <f t="shared" si="58"/>
        <v>9000</v>
      </c>
      <c r="BG74" s="96">
        <f t="shared" si="59"/>
        <v>10800</v>
      </c>
      <c r="BH74" s="96">
        <f t="shared" si="60"/>
        <v>10000</v>
      </c>
      <c r="BI74" s="96">
        <f t="shared" si="61"/>
        <v>11500</v>
      </c>
      <c r="BJ74" s="96">
        <f t="shared" si="52"/>
        <v>9900</v>
      </c>
      <c r="BK74" s="96">
        <f t="shared" si="53"/>
        <v>12050</v>
      </c>
      <c r="BL74" s="96">
        <f t="shared" si="54"/>
        <v>7500</v>
      </c>
      <c r="BM74" s="97">
        <f t="shared" si="55"/>
        <v>9500</v>
      </c>
    </row>
    <row r="75" spans="1:65" s="86" customFormat="1" ht="12.75">
      <c r="A75" s="93">
        <v>5100</v>
      </c>
      <c r="B75" s="94">
        <f t="shared" si="31"/>
        <v>3834.586466165413</v>
      </c>
      <c r="C75" s="94">
        <f t="shared" si="32"/>
        <v>6375</v>
      </c>
      <c r="D75" s="94">
        <f t="shared" si="33"/>
        <v>250.98425196850394</v>
      </c>
      <c r="E75" s="95">
        <f t="shared" si="34"/>
        <v>191.5565226176841</v>
      </c>
      <c r="F75" s="96">
        <f t="shared" si="35"/>
        <v>191.5565226176841</v>
      </c>
      <c r="G75" s="96">
        <f t="shared" si="36"/>
        <v>191.5565226176841</v>
      </c>
      <c r="H75" s="96">
        <f t="shared" si="37"/>
        <v>6569.074230573082</v>
      </c>
      <c r="I75" s="96">
        <f t="shared" si="38"/>
        <v>8093.548082347529</v>
      </c>
      <c r="J75" s="96">
        <f t="shared" si="39"/>
        <v>193.0765423194978</v>
      </c>
      <c r="K75" s="96">
        <f t="shared" si="40"/>
        <v>6621.669009883025</v>
      </c>
      <c r="L75" s="96">
        <f t="shared" si="41"/>
        <v>8158.2397104514</v>
      </c>
      <c r="M75" s="96">
        <f t="shared" si="42"/>
        <v>191.5565226176841</v>
      </c>
      <c r="N75" s="96">
        <f t="shared" si="43"/>
        <v>5134.384872705411</v>
      </c>
      <c r="O75" s="96">
        <f t="shared" si="44"/>
        <v>193.0765423194978</v>
      </c>
      <c r="P75" s="96">
        <f t="shared" si="45"/>
        <v>5175.624192830985</v>
      </c>
      <c r="Q75" s="96">
        <f t="shared" si="46"/>
        <v>16881</v>
      </c>
      <c r="R75" s="96">
        <f t="shared" si="47"/>
        <v>21675</v>
      </c>
      <c r="S75" s="96">
        <f t="shared" si="48"/>
        <v>28968</v>
      </c>
      <c r="T75" s="96">
        <f t="shared" si="49"/>
        <v>17850</v>
      </c>
      <c r="U75" s="96">
        <f t="shared" si="50"/>
        <v>21675</v>
      </c>
      <c r="V75" s="96">
        <f t="shared" si="51"/>
        <v>28968</v>
      </c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>
        <f t="shared" si="56"/>
        <v>7650</v>
      </c>
      <c r="BE75" s="96">
        <f t="shared" si="57"/>
        <v>9180</v>
      </c>
      <c r="BF75" s="96">
        <f t="shared" si="58"/>
        <v>9180</v>
      </c>
      <c r="BG75" s="96">
        <f t="shared" si="59"/>
        <v>11016</v>
      </c>
      <c r="BH75" s="96">
        <f t="shared" si="60"/>
        <v>10200</v>
      </c>
      <c r="BI75" s="96">
        <f t="shared" si="61"/>
        <v>11730</v>
      </c>
      <c r="BJ75" s="96">
        <f t="shared" si="52"/>
        <v>10098</v>
      </c>
      <c r="BK75" s="96">
        <f t="shared" si="53"/>
        <v>12291</v>
      </c>
      <c r="BL75" s="96">
        <f t="shared" si="54"/>
        <v>7650</v>
      </c>
      <c r="BM75" s="97">
        <f t="shared" si="55"/>
        <v>9690</v>
      </c>
    </row>
    <row r="76" spans="1:65" s="86" customFormat="1" ht="12.75">
      <c r="A76" s="93">
        <v>5200</v>
      </c>
      <c r="B76" s="94">
        <f t="shared" si="31"/>
        <v>3909.774436090225</v>
      </c>
      <c r="C76" s="94">
        <f t="shared" si="32"/>
        <v>6500</v>
      </c>
      <c r="D76" s="94">
        <f t="shared" si="33"/>
        <v>255.90551181102364</v>
      </c>
      <c r="E76" s="95">
        <f t="shared" si="34"/>
        <v>195.31253286508968</v>
      </c>
      <c r="F76" s="96">
        <f t="shared" si="35"/>
        <v>195.31253286508968</v>
      </c>
      <c r="G76" s="96">
        <f t="shared" si="36"/>
        <v>195.31253286508968</v>
      </c>
      <c r="H76" s="96">
        <f t="shared" si="37"/>
        <v>6699.037368427456</v>
      </c>
      <c r="I76" s="96">
        <f t="shared" si="38"/>
        <v>8253.402864354344</v>
      </c>
      <c r="J76" s="96">
        <f t="shared" si="39"/>
        <v>196.8623568747821</v>
      </c>
      <c r="K76" s="96">
        <f t="shared" si="40"/>
        <v>6752.663417919948</v>
      </c>
      <c r="L76" s="96">
        <f t="shared" si="41"/>
        <v>8319.36295575437</v>
      </c>
      <c r="M76" s="96">
        <f t="shared" si="42"/>
        <v>195.31253286508968</v>
      </c>
      <c r="N76" s="96">
        <f t="shared" si="43"/>
        <v>5236.288360405518</v>
      </c>
      <c r="O76" s="96">
        <f t="shared" si="44"/>
        <v>196.8623568747821</v>
      </c>
      <c r="P76" s="96">
        <f t="shared" si="45"/>
        <v>5278.336294651201</v>
      </c>
      <c r="Q76" s="96">
        <f t="shared" si="46"/>
        <v>17212</v>
      </c>
      <c r="R76" s="96">
        <f t="shared" si="47"/>
        <v>22100</v>
      </c>
      <c r="S76" s="96">
        <f t="shared" si="48"/>
        <v>29536</v>
      </c>
      <c r="T76" s="96">
        <f t="shared" si="49"/>
        <v>18200</v>
      </c>
      <c r="U76" s="96">
        <f t="shared" si="50"/>
        <v>22100</v>
      </c>
      <c r="V76" s="96">
        <f t="shared" si="51"/>
        <v>29536</v>
      </c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>
        <f t="shared" si="56"/>
        <v>7800</v>
      </c>
      <c r="BE76" s="96">
        <f t="shared" si="57"/>
        <v>9360</v>
      </c>
      <c r="BF76" s="96">
        <f t="shared" si="58"/>
        <v>9360</v>
      </c>
      <c r="BG76" s="96">
        <f t="shared" si="59"/>
        <v>11232</v>
      </c>
      <c r="BH76" s="96">
        <f t="shared" si="60"/>
        <v>10400</v>
      </c>
      <c r="BI76" s="96">
        <f t="shared" si="61"/>
        <v>11959.999999999998</v>
      </c>
      <c r="BJ76" s="96">
        <f t="shared" si="52"/>
        <v>10296</v>
      </c>
      <c r="BK76" s="96">
        <f t="shared" si="53"/>
        <v>12532</v>
      </c>
      <c r="BL76" s="96">
        <f t="shared" si="54"/>
        <v>7800</v>
      </c>
      <c r="BM76" s="97">
        <f t="shared" si="55"/>
        <v>9880</v>
      </c>
    </row>
    <row r="77" spans="1:65" s="86" customFormat="1" ht="12.75">
      <c r="A77" s="93">
        <v>5300</v>
      </c>
      <c r="B77" s="94">
        <f t="shared" si="31"/>
        <v>3984.9624060150372</v>
      </c>
      <c r="C77" s="94">
        <f t="shared" si="32"/>
        <v>6625</v>
      </c>
      <c r="D77" s="94">
        <f t="shared" si="33"/>
        <v>260.82677165354335</v>
      </c>
      <c r="E77" s="95">
        <f t="shared" si="34"/>
        <v>199.06854311249526</v>
      </c>
      <c r="F77" s="96">
        <f t="shared" si="35"/>
        <v>199.06854311249526</v>
      </c>
      <c r="G77" s="96">
        <f t="shared" si="36"/>
        <v>199.06854311249526</v>
      </c>
      <c r="H77" s="96">
        <f t="shared" si="37"/>
        <v>6829.000506281831</v>
      </c>
      <c r="I77" s="96">
        <f t="shared" si="38"/>
        <v>8413.257646361159</v>
      </c>
      <c r="J77" s="96">
        <f t="shared" si="39"/>
        <v>200.64817143006638</v>
      </c>
      <c r="K77" s="96">
        <f t="shared" si="40"/>
        <v>6883.6578259568705</v>
      </c>
      <c r="L77" s="96">
        <f t="shared" si="41"/>
        <v>8480.48620105734</v>
      </c>
      <c r="M77" s="96">
        <f t="shared" si="42"/>
        <v>199.06854311249526</v>
      </c>
      <c r="N77" s="96">
        <f t="shared" si="43"/>
        <v>5338.191848105625</v>
      </c>
      <c r="O77" s="96">
        <f t="shared" si="44"/>
        <v>200.64817143006638</v>
      </c>
      <c r="P77" s="96">
        <f t="shared" si="45"/>
        <v>5381.048396471417</v>
      </c>
      <c r="Q77" s="96">
        <f t="shared" si="46"/>
        <v>17543</v>
      </c>
      <c r="R77" s="96">
        <f t="shared" si="47"/>
        <v>22525</v>
      </c>
      <c r="S77" s="96">
        <f t="shared" si="48"/>
        <v>30104</v>
      </c>
      <c r="T77" s="96">
        <f t="shared" si="49"/>
        <v>18550</v>
      </c>
      <c r="U77" s="96">
        <f t="shared" si="50"/>
        <v>22525</v>
      </c>
      <c r="V77" s="96">
        <f t="shared" si="51"/>
        <v>30104</v>
      </c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>
        <f t="shared" si="56"/>
        <v>7950</v>
      </c>
      <c r="BE77" s="96">
        <f t="shared" si="57"/>
        <v>9540</v>
      </c>
      <c r="BF77" s="96">
        <f t="shared" si="58"/>
        <v>9540</v>
      </c>
      <c r="BG77" s="96">
        <f t="shared" si="59"/>
        <v>11448</v>
      </c>
      <c r="BH77" s="96">
        <f t="shared" si="60"/>
        <v>10600</v>
      </c>
      <c r="BI77" s="96">
        <f t="shared" si="61"/>
        <v>12189.999999999998</v>
      </c>
      <c r="BJ77" s="96">
        <f t="shared" si="52"/>
        <v>10494</v>
      </c>
      <c r="BK77" s="96">
        <f t="shared" si="53"/>
        <v>12773</v>
      </c>
      <c r="BL77" s="96">
        <f t="shared" si="54"/>
        <v>7950</v>
      </c>
      <c r="BM77" s="97">
        <f t="shared" si="55"/>
        <v>10070</v>
      </c>
    </row>
    <row r="78" spans="1:65" s="86" customFormat="1" ht="12.75">
      <c r="A78" s="93">
        <v>5400</v>
      </c>
      <c r="B78" s="94">
        <f t="shared" si="31"/>
        <v>4060.1503759398493</v>
      </c>
      <c r="C78" s="94">
        <f t="shared" si="32"/>
        <v>6750</v>
      </c>
      <c r="D78" s="94">
        <f t="shared" si="33"/>
        <v>265.748031496063</v>
      </c>
      <c r="E78" s="95">
        <f t="shared" si="34"/>
        <v>202.82455335990082</v>
      </c>
      <c r="F78" s="96">
        <f t="shared" si="35"/>
        <v>202.82455335990082</v>
      </c>
      <c r="G78" s="96">
        <f t="shared" si="36"/>
        <v>202.82455335990082</v>
      </c>
      <c r="H78" s="96">
        <f t="shared" si="37"/>
        <v>6958.9636441362045</v>
      </c>
      <c r="I78" s="96">
        <f t="shared" si="38"/>
        <v>8573.112428367973</v>
      </c>
      <c r="J78" s="96">
        <f t="shared" si="39"/>
        <v>204.43398598535063</v>
      </c>
      <c r="K78" s="96">
        <f t="shared" si="40"/>
        <v>7014.652233993792</v>
      </c>
      <c r="L78" s="96">
        <f t="shared" si="41"/>
        <v>8641.609446360308</v>
      </c>
      <c r="M78" s="96">
        <f t="shared" si="42"/>
        <v>202.82455335990082</v>
      </c>
      <c r="N78" s="96">
        <f t="shared" si="43"/>
        <v>5440.09533580573</v>
      </c>
      <c r="O78" s="96">
        <f t="shared" si="44"/>
        <v>204.43398598535063</v>
      </c>
      <c r="P78" s="96">
        <f t="shared" si="45"/>
        <v>5483.760498291631</v>
      </c>
      <c r="Q78" s="96">
        <f t="shared" si="46"/>
        <v>17874</v>
      </c>
      <c r="R78" s="96">
        <f t="shared" si="47"/>
        <v>22950</v>
      </c>
      <c r="S78" s="96">
        <f t="shared" si="48"/>
        <v>30672</v>
      </c>
      <c r="T78" s="96">
        <f t="shared" si="49"/>
        <v>18900</v>
      </c>
      <c r="U78" s="96">
        <f t="shared" si="50"/>
        <v>22950</v>
      </c>
      <c r="V78" s="96">
        <f t="shared" si="51"/>
        <v>30672</v>
      </c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>
        <f t="shared" si="56"/>
        <v>8100</v>
      </c>
      <c r="BE78" s="96">
        <f t="shared" si="57"/>
        <v>9720</v>
      </c>
      <c r="BF78" s="96">
        <f t="shared" si="58"/>
        <v>9720</v>
      </c>
      <c r="BG78" s="96">
        <f t="shared" si="59"/>
        <v>11664</v>
      </c>
      <c r="BH78" s="96">
        <f t="shared" si="60"/>
        <v>10800</v>
      </c>
      <c r="BI78" s="96">
        <f t="shared" si="61"/>
        <v>12419.999999999998</v>
      </c>
      <c r="BJ78" s="96">
        <f t="shared" si="52"/>
        <v>10692</v>
      </c>
      <c r="BK78" s="96">
        <f t="shared" si="53"/>
        <v>13014</v>
      </c>
      <c r="BL78" s="96">
        <f t="shared" si="54"/>
        <v>8100</v>
      </c>
      <c r="BM78" s="97">
        <f t="shared" si="55"/>
        <v>10260</v>
      </c>
    </row>
    <row r="79" spans="1:65" s="86" customFormat="1" ht="12.75">
      <c r="A79" s="93">
        <v>5486</v>
      </c>
      <c r="B79" s="94">
        <f t="shared" si="31"/>
        <v>4124.812030075188</v>
      </c>
      <c r="C79" s="94">
        <f t="shared" si="32"/>
        <v>6857.5</v>
      </c>
      <c r="D79" s="94">
        <f t="shared" si="33"/>
        <v>269.9803149606299</v>
      </c>
      <c r="E79" s="95">
        <f t="shared" si="34"/>
        <v>206.0547221726696</v>
      </c>
      <c r="F79" s="96">
        <f t="shared" si="35"/>
        <v>206.0547221726696</v>
      </c>
      <c r="G79" s="96">
        <f t="shared" si="36"/>
        <v>206.0547221726696</v>
      </c>
      <c r="H79" s="96">
        <f t="shared" si="37"/>
        <v>7070.731942690967</v>
      </c>
      <c r="I79" s="96">
        <f t="shared" si="38"/>
        <v>8710.587540893832</v>
      </c>
      <c r="J79" s="96">
        <f t="shared" si="39"/>
        <v>207.6897865028951</v>
      </c>
      <c r="K79" s="96">
        <f t="shared" si="40"/>
        <v>7127.307424905544</v>
      </c>
      <c r="L79" s="96">
        <f t="shared" si="41"/>
        <v>8780.17543732086</v>
      </c>
      <c r="M79" s="96">
        <f t="shared" si="42"/>
        <v>206.0547221726696</v>
      </c>
      <c r="N79" s="96">
        <f t="shared" si="43"/>
        <v>5527.732335227822</v>
      </c>
      <c r="O79" s="96">
        <f t="shared" si="44"/>
        <v>207.6897865028951</v>
      </c>
      <c r="P79" s="96">
        <f t="shared" si="45"/>
        <v>5572.092905857016</v>
      </c>
      <c r="Q79" s="96">
        <f t="shared" si="46"/>
        <v>18158.66</v>
      </c>
      <c r="R79" s="96">
        <f t="shared" si="47"/>
        <v>23315.5</v>
      </c>
      <c r="S79" s="96">
        <f t="shared" si="48"/>
        <v>31160.48</v>
      </c>
      <c r="T79" s="96">
        <f t="shared" si="49"/>
        <v>19201</v>
      </c>
      <c r="U79" s="96">
        <f t="shared" si="50"/>
        <v>23315.5</v>
      </c>
      <c r="V79" s="96">
        <f t="shared" si="51"/>
        <v>31160.48</v>
      </c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>
        <f t="shared" si="56"/>
        <v>8229</v>
      </c>
      <c r="BE79" s="96">
        <f t="shared" si="57"/>
        <v>9874.800000000001</v>
      </c>
      <c r="BF79" s="96">
        <f t="shared" si="58"/>
        <v>9874.800000000001</v>
      </c>
      <c r="BG79" s="96">
        <f t="shared" si="59"/>
        <v>11849.76</v>
      </c>
      <c r="BH79" s="96" t="s">
        <v>46</v>
      </c>
      <c r="BI79" s="96" t="s">
        <v>46</v>
      </c>
      <c r="BJ79" s="96">
        <f t="shared" si="52"/>
        <v>10862.28</v>
      </c>
      <c r="BK79" s="96">
        <f t="shared" si="53"/>
        <v>13221.26</v>
      </c>
      <c r="BL79" s="96">
        <f t="shared" si="54"/>
        <v>8229</v>
      </c>
      <c r="BM79" s="97">
        <f t="shared" si="55"/>
        <v>10423.4</v>
      </c>
    </row>
    <row r="80" spans="1:65" s="86" customFormat="1" ht="12.75">
      <c r="A80" s="93">
        <v>5500</v>
      </c>
      <c r="B80" s="94">
        <f t="shared" si="31"/>
        <v>4135.338345864661</v>
      </c>
      <c r="C80" s="94">
        <f t="shared" si="32"/>
        <v>6875</v>
      </c>
      <c r="D80" s="94">
        <f t="shared" si="33"/>
        <v>270.6692913385827</v>
      </c>
      <c r="E80" s="95">
        <f t="shared" si="34"/>
        <v>206.5805636073064</v>
      </c>
      <c r="F80" s="96">
        <f t="shared" si="35"/>
        <v>206.5805636073064</v>
      </c>
      <c r="G80" s="96">
        <f t="shared" si="36"/>
        <v>206.5805636073064</v>
      </c>
      <c r="H80" s="96">
        <f t="shared" si="37"/>
        <v>7088.92678199058</v>
      </c>
      <c r="I80" s="96">
        <f t="shared" si="38"/>
        <v>8732.967210374787</v>
      </c>
      <c r="J80" s="96">
        <f t="shared" si="39"/>
        <v>208.2198005406349</v>
      </c>
      <c r="K80" s="96">
        <f t="shared" si="40"/>
        <v>7145.646642030713</v>
      </c>
      <c r="L80" s="96">
        <f t="shared" si="41"/>
        <v>8802.732691663276</v>
      </c>
      <c r="M80" s="96">
        <f t="shared" si="42"/>
        <v>206.5805636073064</v>
      </c>
      <c r="N80" s="96">
        <f t="shared" si="43"/>
        <v>5541.998823505836</v>
      </c>
      <c r="O80" s="96">
        <f t="shared" si="44"/>
        <v>208.2198005406349</v>
      </c>
      <c r="P80" s="96">
        <f t="shared" si="45"/>
        <v>5586.472600111847</v>
      </c>
      <c r="Q80" s="96">
        <f t="shared" si="46"/>
        <v>18205</v>
      </c>
      <c r="R80" s="96">
        <f t="shared" si="47"/>
        <v>23375</v>
      </c>
      <c r="S80" s="96">
        <f t="shared" si="48"/>
        <v>31240</v>
      </c>
      <c r="T80" s="96">
        <f t="shared" si="49"/>
        <v>19250</v>
      </c>
      <c r="U80" s="96">
        <f t="shared" si="50"/>
        <v>23375</v>
      </c>
      <c r="V80" s="96">
        <f t="shared" si="51"/>
        <v>31240</v>
      </c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>
        <f t="shared" si="56"/>
        <v>8250</v>
      </c>
      <c r="BE80" s="96">
        <f t="shared" si="57"/>
        <v>9900</v>
      </c>
      <c r="BF80" s="96">
        <f t="shared" si="58"/>
        <v>9900</v>
      </c>
      <c r="BG80" s="96">
        <f t="shared" si="59"/>
        <v>11880</v>
      </c>
      <c r="BH80" s="96" t="s">
        <v>46</v>
      </c>
      <c r="BI80" s="96" t="s">
        <v>46</v>
      </c>
      <c r="BJ80" s="96">
        <f t="shared" si="52"/>
        <v>10890</v>
      </c>
      <c r="BK80" s="96">
        <f t="shared" si="53"/>
        <v>13255</v>
      </c>
      <c r="BL80" s="96">
        <f t="shared" si="54"/>
        <v>8250</v>
      </c>
      <c r="BM80" s="97">
        <f t="shared" si="55"/>
        <v>10450</v>
      </c>
    </row>
    <row r="81" spans="1:65" s="86" customFormat="1" ht="12.75">
      <c r="A81" s="93">
        <v>5600</v>
      </c>
      <c r="B81" s="94">
        <f t="shared" si="31"/>
        <v>4210.526315789473</v>
      </c>
      <c r="C81" s="94">
        <f t="shared" si="32"/>
        <v>7000</v>
      </c>
      <c r="D81" s="94">
        <f t="shared" si="33"/>
        <v>275.5905511811024</v>
      </c>
      <c r="E81" s="95">
        <f t="shared" si="34"/>
        <v>210.336573854712</v>
      </c>
      <c r="F81" s="96">
        <f t="shared" si="35"/>
        <v>210.336573854712</v>
      </c>
      <c r="G81" s="96">
        <f t="shared" si="36"/>
        <v>210.336573854712</v>
      </c>
      <c r="H81" s="96">
        <f t="shared" si="37"/>
        <v>7218.889919844954</v>
      </c>
      <c r="I81" s="96">
        <f t="shared" si="38"/>
        <v>8892.821992381601</v>
      </c>
      <c r="J81" s="96">
        <f t="shared" si="39"/>
        <v>212.00561509591918</v>
      </c>
      <c r="K81" s="96">
        <f t="shared" si="40"/>
        <v>7276.641050067636</v>
      </c>
      <c r="L81" s="96">
        <f t="shared" si="41"/>
        <v>8963.855936966245</v>
      </c>
      <c r="M81" s="96">
        <f t="shared" si="42"/>
        <v>210.336573854712</v>
      </c>
      <c r="N81" s="96">
        <f t="shared" si="43"/>
        <v>5643.902311205943</v>
      </c>
      <c r="O81" s="96">
        <f t="shared" si="44"/>
        <v>212.00561509591918</v>
      </c>
      <c r="P81" s="96">
        <f t="shared" si="45"/>
        <v>5689.184701932062</v>
      </c>
      <c r="Q81" s="96">
        <f t="shared" si="46"/>
        <v>18536</v>
      </c>
      <c r="R81" s="96">
        <f t="shared" si="47"/>
        <v>23800</v>
      </c>
      <c r="S81" s="96">
        <f t="shared" si="48"/>
        <v>31808</v>
      </c>
      <c r="T81" s="96">
        <f t="shared" si="49"/>
        <v>19600</v>
      </c>
      <c r="U81" s="96">
        <f t="shared" si="50"/>
        <v>23800</v>
      </c>
      <c r="V81" s="96">
        <f t="shared" si="51"/>
        <v>31808</v>
      </c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>
        <f t="shared" si="56"/>
        <v>8400</v>
      </c>
      <c r="BE81" s="96">
        <f t="shared" si="57"/>
        <v>10080</v>
      </c>
      <c r="BF81" s="96">
        <f t="shared" si="58"/>
        <v>10080</v>
      </c>
      <c r="BG81" s="96">
        <f t="shared" si="59"/>
        <v>12096</v>
      </c>
      <c r="BH81" s="96" t="s">
        <v>46</v>
      </c>
      <c r="BI81" s="96" t="s">
        <v>46</v>
      </c>
      <c r="BJ81" s="96">
        <f t="shared" si="52"/>
        <v>11088</v>
      </c>
      <c r="BK81" s="96">
        <f t="shared" si="53"/>
        <v>13496</v>
      </c>
      <c r="BL81" s="96">
        <f t="shared" si="54"/>
        <v>8400</v>
      </c>
      <c r="BM81" s="97">
        <f t="shared" si="55"/>
        <v>10640</v>
      </c>
    </row>
    <row r="82" spans="1:65" s="86" customFormat="1" ht="12.75">
      <c r="A82" s="93">
        <v>5700</v>
      </c>
      <c r="B82" s="94">
        <f aca="true" t="shared" si="62" ref="B82:B113">A82/1.33</f>
        <v>4285.714285714285</v>
      </c>
      <c r="C82" s="94">
        <f aca="true" t="shared" si="63" ref="C82:C113">(A82)/0.8</f>
        <v>7125</v>
      </c>
      <c r="D82" s="94">
        <f aca="true" t="shared" si="64" ref="D82:D113">SUM(C82)/25.4</f>
        <v>280.51181102362204</v>
      </c>
      <c r="E82" s="95">
        <f aca="true" t="shared" si="65" ref="E82:E87">D82/1.310236</f>
        <v>214.0925841021175</v>
      </c>
      <c r="F82" s="96">
        <f aca="true" t="shared" si="66" ref="F82:F87">D82/1.310236</f>
        <v>214.0925841021175</v>
      </c>
      <c r="G82" s="96">
        <f aca="true" t="shared" si="67" ref="G82:G87">D82/1.310236</f>
        <v>214.0925841021175</v>
      </c>
      <c r="H82" s="96">
        <f aca="true" t="shared" si="68" ref="H82:H87">(G82*34.60138)-59.0458</f>
        <v>7348.853057699327</v>
      </c>
      <c r="I82" s="96">
        <f aca="true" t="shared" si="69" ref="I82:I87">(G82*42.55973)-59.0458</f>
        <v>9052.676774388414</v>
      </c>
      <c r="J82" s="96">
        <f aca="true" t="shared" si="70" ref="J82:J87">D82/1.299921</f>
        <v>215.79142965120343</v>
      </c>
      <c r="K82" s="96">
        <f aca="true" t="shared" si="71" ref="K82:K87">(J82*34.60138)-59.0458</f>
        <v>7407.635458104557</v>
      </c>
      <c r="L82" s="96">
        <f aca="true" t="shared" si="72" ref="L82:L87">(J82*42.55973)-59.0458</f>
        <v>9124.979182269213</v>
      </c>
      <c r="M82" s="96">
        <f aca="true" t="shared" si="73" ref="M82:M87">D82/1.310236</f>
        <v>214.0925841021175</v>
      </c>
      <c r="N82" s="96">
        <f aca="true" t="shared" si="74" ref="N82:N87">(M82*27.13078)-62.693</f>
        <v>5745.805798906048</v>
      </c>
      <c r="O82" s="96">
        <f aca="true" t="shared" si="75" ref="O82:O87">D82/1.299921</f>
        <v>215.79142965120343</v>
      </c>
      <c r="P82" s="96">
        <f aca="true" t="shared" si="76" ref="P82:P87">(O82*27.13078)-62.693</f>
        <v>5791.896803752277</v>
      </c>
      <c r="Q82" s="96">
        <f aca="true" t="shared" si="77" ref="Q82:Q87">A82*3.31</f>
        <v>18867</v>
      </c>
      <c r="R82" s="96">
        <f aca="true" t="shared" si="78" ref="R82:R87">A82*4.25</f>
        <v>24225</v>
      </c>
      <c r="S82" s="96">
        <f aca="true" t="shared" si="79" ref="S82:S87">A82*5.68</f>
        <v>32376</v>
      </c>
      <c r="T82" s="96">
        <f aca="true" t="shared" si="80" ref="T82:T87">A82*3.5</f>
        <v>19950</v>
      </c>
      <c r="U82" s="96">
        <f aca="true" t="shared" si="81" ref="U82:U87">A82*4.25</f>
        <v>24225</v>
      </c>
      <c r="V82" s="96">
        <f aca="true" t="shared" si="82" ref="V82:V87">A82*5.68</f>
        <v>32376</v>
      </c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>
        <f t="shared" si="56"/>
        <v>8550</v>
      </c>
      <c r="BE82" s="96">
        <f t="shared" si="57"/>
        <v>10260</v>
      </c>
      <c r="BF82" s="96">
        <f t="shared" si="58"/>
        <v>10260</v>
      </c>
      <c r="BG82" s="96">
        <f t="shared" si="59"/>
        <v>12312</v>
      </c>
      <c r="BH82" s="96" t="s">
        <v>46</v>
      </c>
      <c r="BI82" s="96" t="s">
        <v>46</v>
      </c>
      <c r="BJ82" s="96">
        <f aca="true" t="shared" si="83" ref="BJ82:BJ113">A82*1.98</f>
        <v>11286</v>
      </c>
      <c r="BK82" s="96">
        <f aca="true" t="shared" si="84" ref="BK82:BK113">A82*2.41</f>
        <v>13737</v>
      </c>
      <c r="BL82" s="96">
        <f aca="true" t="shared" si="85" ref="BL82:BL113">A82*1.5</f>
        <v>8550</v>
      </c>
      <c r="BM82" s="97">
        <f aca="true" t="shared" si="86" ref="BM82:BM113">A82*1.9</f>
        <v>10830</v>
      </c>
    </row>
    <row r="83" spans="1:65" s="86" customFormat="1" ht="12.75">
      <c r="A83" s="93">
        <v>5800</v>
      </c>
      <c r="B83" s="94">
        <f t="shared" si="62"/>
        <v>4360.902255639097</v>
      </c>
      <c r="C83" s="94">
        <f t="shared" si="63"/>
        <v>7250</v>
      </c>
      <c r="D83" s="94">
        <f t="shared" si="64"/>
        <v>285.43307086614175</v>
      </c>
      <c r="E83" s="95">
        <f t="shared" si="65"/>
        <v>217.8485943495231</v>
      </c>
      <c r="F83" s="96">
        <f t="shared" si="66"/>
        <v>217.8485943495231</v>
      </c>
      <c r="G83" s="96">
        <f t="shared" si="67"/>
        <v>217.8485943495231</v>
      </c>
      <c r="H83" s="96">
        <f t="shared" si="68"/>
        <v>7478.816195553702</v>
      </c>
      <c r="I83" s="96">
        <f t="shared" si="69"/>
        <v>9212.53155639523</v>
      </c>
      <c r="J83" s="96">
        <f t="shared" si="70"/>
        <v>219.57724420648773</v>
      </c>
      <c r="K83" s="96">
        <f t="shared" si="71"/>
        <v>7538.62986614148</v>
      </c>
      <c r="L83" s="96">
        <f t="shared" si="72"/>
        <v>9286.102427572183</v>
      </c>
      <c r="M83" s="96">
        <f t="shared" si="73"/>
        <v>217.8485943495231</v>
      </c>
      <c r="N83" s="96">
        <f t="shared" si="74"/>
        <v>5847.709286606154</v>
      </c>
      <c r="O83" s="96">
        <f t="shared" si="75"/>
        <v>219.57724420648773</v>
      </c>
      <c r="P83" s="96">
        <f t="shared" si="76"/>
        <v>5894.608905572493</v>
      </c>
      <c r="Q83" s="96">
        <f t="shared" si="77"/>
        <v>19198</v>
      </c>
      <c r="R83" s="96">
        <f t="shared" si="78"/>
        <v>24650</v>
      </c>
      <c r="S83" s="96">
        <f t="shared" si="79"/>
        <v>32944</v>
      </c>
      <c r="T83" s="96">
        <f t="shared" si="80"/>
        <v>20300</v>
      </c>
      <c r="U83" s="96">
        <f t="shared" si="81"/>
        <v>24650</v>
      </c>
      <c r="V83" s="96">
        <f t="shared" si="82"/>
        <v>32944</v>
      </c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>
        <f aca="true" t="shared" si="87" ref="BD83:BD88">A83*1.5</f>
        <v>8700</v>
      </c>
      <c r="BE83" s="96">
        <f aca="true" t="shared" si="88" ref="BE83:BE88">A83*1.8</f>
        <v>10440</v>
      </c>
      <c r="BF83" s="96">
        <f aca="true" t="shared" si="89" ref="BF83:BF88">A83*1.8</f>
        <v>10440</v>
      </c>
      <c r="BG83" s="96">
        <f aca="true" t="shared" si="90" ref="BG83:BG88">A83*2.16</f>
        <v>12528</v>
      </c>
      <c r="BH83" s="96" t="s">
        <v>46</v>
      </c>
      <c r="BI83" s="96" t="s">
        <v>46</v>
      </c>
      <c r="BJ83" s="96">
        <f t="shared" si="83"/>
        <v>11484</v>
      </c>
      <c r="BK83" s="96">
        <f t="shared" si="84"/>
        <v>13978</v>
      </c>
      <c r="BL83" s="96">
        <f t="shared" si="85"/>
        <v>8700</v>
      </c>
      <c r="BM83" s="97">
        <f t="shared" si="86"/>
        <v>11020</v>
      </c>
    </row>
    <row r="84" spans="1:65" s="86" customFormat="1" ht="12.75">
      <c r="A84" s="93">
        <v>5900</v>
      </c>
      <c r="B84" s="94">
        <f t="shared" si="62"/>
        <v>4436.090225563909</v>
      </c>
      <c r="C84" s="94">
        <f t="shared" si="63"/>
        <v>7375</v>
      </c>
      <c r="D84" s="94">
        <f t="shared" si="64"/>
        <v>290.35433070866145</v>
      </c>
      <c r="E84" s="95">
        <f t="shared" si="65"/>
        <v>221.60460459692868</v>
      </c>
      <c r="F84" s="96">
        <f t="shared" si="66"/>
        <v>221.60460459692868</v>
      </c>
      <c r="G84" s="96">
        <f t="shared" si="67"/>
        <v>221.60460459692868</v>
      </c>
      <c r="H84" s="96">
        <f t="shared" si="68"/>
        <v>7608.779333408076</v>
      </c>
      <c r="I84" s="96">
        <f t="shared" si="69"/>
        <v>9372.386338402044</v>
      </c>
      <c r="J84" s="96">
        <f t="shared" si="70"/>
        <v>223.363058761772</v>
      </c>
      <c r="K84" s="96">
        <f t="shared" si="71"/>
        <v>7669.624274178403</v>
      </c>
      <c r="L84" s="96">
        <f t="shared" si="72"/>
        <v>9447.22567287515</v>
      </c>
      <c r="M84" s="96">
        <f t="shared" si="73"/>
        <v>221.60460459692868</v>
      </c>
      <c r="N84" s="96">
        <f t="shared" si="74"/>
        <v>5949.612774306261</v>
      </c>
      <c r="O84" s="96">
        <f t="shared" si="75"/>
        <v>223.363058761772</v>
      </c>
      <c r="P84" s="96">
        <f t="shared" si="76"/>
        <v>5997.321007392709</v>
      </c>
      <c r="Q84" s="96">
        <f t="shared" si="77"/>
        <v>19529</v>
      </c>
      <c r="R84" s="96">
        <f t="shared" si="78"/>
        <v>25075</v>
      </c>
      <c r="S84" s="96">
        <f t="shared" si="79"/>
        <v>33512</v>
      </c>
      <c r="T84" s="96">
        <f t="shared" si="80"/>
        <v>20650</v>
      </c>
      <c r="U84" s="96">
        <f t="shared" si="81"/>
        <v>25075</v>
      </c>
      <c r="V84" s="96">
        <f t="shared" si="82"/>
        <v>33512</v>
      </c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>
        <f t="shared" si="87"/>
        <v>8850</v>
      </c>
      <c r="BE84" s="96">
        <f t="shared" si="88"/>
        <v>10620</v>
      </c>
      <c r="BF84" s="96">
        <f t="shared" si="89"/>
        <v>10620</v>
      </c>
      <c r="BG84" s="96">
        <f t="shared" si="90"/>
        <v>12744</v>
      </c>
      <c r="BH84" s="96" t="s">
        <v>46</v>
      </c>
      <c r="BI84" s="96" t="s">
        <v>46</v>
      </c>
      <c r="BJ84" s="96">
        <f t="shared" si="83"/>
        <v>11682</v>
      </c>
      <c r="BK84" s="96">
        <f t="shared" si="84"/>
        <v>14219</v>
      </c>
      <c r="BL84" s="96">
        <f t="shared" si="85"/>
        <v>8850</v>
      </c>
      <c r="BM84" s="97">
        <f t="shared" si="86"/>
        <v>11210</v>
      </c>
    </row>
    <row r="85" spans="1:65" s="86" customFormat="1" ht="12.75">
      <c r="A85" s="93">
        <v>6000</v>
      </c>
      <c r="B85" s="94">
        <f t="shared" si="62"/>
        <v>4511.278195488721</v>
      </c>
      <c r="C85" s="94">
        <f t="shared" si="63"/>
        <v>7500</v>
      </c>
      <c r="D85" s="94">
        <f t="shared" si="64"/>
        <v>295.2755905511811</v>
      </c>
      <c r="E85" s="95">
        <f t="shared" si="65"/>
        <v>225.36061484433424</v>
      </c>
      <c r="F85" s="96">
        <f t="shared" si="66"/>
        <v>225.36061484433424</v>
      </c>
      <c r="G85" s="96">
        <f t="shared" si="67"/>
        <v>225.36061484433424</v>
      </c>
      <c r="H85" s="96">
        <f t="shared" si="68"/>
        <v>7738.74247126245</v>
      </c>
      <c r="I85" s="96">
        <f t="shared" si="69"/>
        <v>9532.241120408858</v>
      </c>
      <c r="J85" s="96">
        <f t="shared" si="70"/>
        <v>227.14887331705626</v>
      </c>
      <c r="K85" s="96">
        <f t="shared" si="71"/>
        <v>7800.618682215324</v>
      </c>
      <c r="L85" s="96">
        <f t="shared" si="72"/>
        <v>9608.348918178119</v>
      </c>
      <c r="M85" s="96">
        <f t="shared" si="73"/>
        <v>225.36061484433424</v>
      </c>
      <c r="N85" s="96">
        <f t="shared" si="74"/>
        <v>6051.516262006367</v>
      </c>
      <c r="O85" s="96">
        <f t="shared" si="75"/>
        <v>227.14887331705626</v>
      </c>
      <c r="P85" s="96">
        <f t="shared" si="76"/>
        <v>6100.033109212924</v>
      </c>
      <c r="Q85" s="96">
        <f t="shared" si="77"/>
        <v>19860</v>
      </c>
      <c r="R85" s="96">
        <f t="shared" si="78"/>
        <v>25500</v>
      </c>
      <c r="S85" s="96">
        <f t="shared" si="79"/>
        <v>34080</v>
      </c>
      <c r="T85" s="96">
        <f t="shared" si="80"/>
        <v>21000</v>
      </c>
      <c r="U85" s="96">
        <f t="shared" si="81"/>
        <v>25500</v>
      </c>
      <c r="V85" s="96">
        <f t="shared" si="82"/>
        <v>34080</v>
      </c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>
        <f t="shared" si="87"/>
        <v>9000</v>
      </c>
      <c r="BE85" s="96">
        <f t="shared" si="88"/>
        <v>10800</v>
      </c>
      <c r="BF85" s="96">
        <f t="shared" si="89"/>
        <v>10800</v>
      </c>
      <c r="BG85" s="96">
        <f t="shared" si="90"/>
        <v>12960</v>
      </c>
      <c r="BH85" s="96" t="s">
        <v>46</v>
      </c>
      <c r="BI85" s="96" t="s">
        <v>46</v>
      </c>
      <c r="BJ85" s="96">
        <f t="shared" si="83"/>
        <v>11880</v>
      </c>
      <c r="BK85" s="96">
        <f t="shared" si="84"/>
        <v>14460</v>
      </c>
      <c r="BL85" s="96">
        <f t="shared" si="85"/>
        <v>9000</v>
      </c>
      <c r="BM85" s="97">
        <f t="shared" si="86"/>
        <v>11400</v>
      </c>
    </row>
    <row r="86" spans="1:65" s="86" customFormat="1" ht="12.75">
      <c r="A86" s="93">
        <v>6096</v>
      </c>
      <c r="B86" s="94">
        <f t="shared" si="62"/>
        <v>4583.458646616541</v>
      </c>
      <c r="C86" s="94">
        <f t="shared" si="63"/>
        <v>7620</v>
      </c>
      <c r="D86" s="94">
        <f t="shared" si="64"/>
        <v>300</v>
      </c>
      <c r="E86" s="95">
        <f t="shared" si="65"/>
        <v>228.96638468184358</v>
      </c>
      <c r="F86" s="96">
        <f t="shared" si="66"/>
        <v>228.96638468184358</v>
      </c>
      <c r="G86" s="96">
        <f t="shared" si="67"/>
        <v>228.96638468184358</v>
      </c>
      <c r="H86" s="96">
        <f t="shared" si="68"/>
        <v>7863.507083602649</v>
      </c>
      <c r="I86" s="96">
        <f t="shared" si="69"/>
        <v>9685.7017111354</v>
      </c>
      <c r="J86" s="96">
        <f t="shared" si="70"/>
        <v>230.78325529012915</v>
      </c>
      <c r="K86" s="96">
        <f t="shared" si="71"/>
        <v>7926.373313930769</v>
      </c>
      <c r="L86" s="96">
        <f t="shared" si="72"/>
        <v>9763.027233668969</v>
      </c>
      <c r="M86" s="96">
        <f t="shared" si="73"/>
        <v>228.96638468184358</v>
      </c>
      <c r="N86" s="96">
        <f t="shared" si="74"/>
        <v>6149.343610198468</v>
      </c>
      <c r="O86" s="96">
        <f t="shared" si="75"/>
        <v>230.78325529012915</v>
      </c>
      <c r="P86" s="96">
        <f t="shared" si="76"/>
        <v>6198.636726960331</v>
      </c>
      <c r="Q86" s="96">
        <f t="shared" si="77"/>
        <v>20177.760000000002</v>
      </c>
      <c r="R86" s="96">
        <f t="shared" si="78"/>
        <v>25908</v>
      </c>
      <c r="S86" s="96">
        <f t="shared" si="79"/>
        <v>34625.28</v>
      </c>
      <c r="T86" s="96">
        <f t="shared" si="80"/>
        <v>21336</v>
      </c>
      <c r="U86" s="96">
        <f t="shared" si="81"/>
        <v>25908</v>
      </c>
      <c r="V86" s="96">
        <f t="shared" si="82"/>
        <v>34625.28</v>
      </c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>
        <f t="shared" si="87"/>
        <v>9144</v>
      </c>
      <c r="BE86" s="96">
        <f t="shared" si="88"/>
        <v>10972.800000000001</v>
      </c>
      <c r="BF86" s="96">
        <f t="shared" si="89"/>
        <v>10972.800000000001</v>
      </c>
      <c r="BG86" s="96">
        <f t="shared" si="90"/>
        <v>13167.36</v>
      </c>
      <c r="BH86" s="96" t="s">
        <v>46</v>
      </c>
      <c r="BI86" s="96" t="s">
        <v>46</v>
      </c>
      <c r="BJ86" s="96">
        <f t="shared" si="83"/>
        <v>12070.08</v>
      </c>
      <c r="BK86" s="96">
        <f t="shared" si="84"/>
        <v>14691.36</v>
      </c>
      <c r="BL86" s="96">
        <f t="shared" si="85"/>
        <v>9144</v>
      </c>
      <c r="BM86" s="97">
        <f t="shared" si="86"/>
        <v>11582.4</v>
      </c>
    </row>
    <row r="87" spans="1:65" s="86" customFormat="1" ht="12.75">
      <c r="A87" s="93">
        <v>6100</v>
      </c>
      <c r="B87" s="94">
        <f t="shared" si="62"/>
        <v>4586.466165413533</v>
      </c>
      <c r="C87" s="94">
        <f t="shared" si="63"/>
        <v>7625</v>
      </c>
      <c r="D87" s="94">
        <f t="shared" si="64"/>
        <v>300.1968503937008</v>
      </c>
      <c r="E87" s="95">
        <f t="shared" si="65"/>
        <v>229.11662509173982</v>
      </c>
      <c r="F87" s="96">
        <f t="shared" si="66"/>
        <v>229.11662509173982</v>
      </c>
      <c r="G87" s="96">
        <f t="shared" si="67"/>
        <v>229.11662509173982</v>
      </c>
      <c r="H87" s="96">
        <f t="shared" si="68"/>
        <v>7868.705609116824</v>
      </c>
      <c r="I87" s="96">
        <f t="shared" si="69"/>
        <v>9692.095902415673</v>
      </c>
      <c r="J87" s="96">
        <f t="shared" si="70"/>
        <v>230.93468787234053</v>
      </c>
      <c r="K87" s="96">
        <f t="shared" si="71"/>
        <v>7931.613090252246</v>
      </c>
      <c r="L87" s="96">
        <f t="shared" si="72"/>
        <v>9769.472163481089</v>
      </c>
      <c r="M87" s="96">
        <f t="shared" si="73"/>
        <v>229.11662509173982</v>
      </c>
      <c r="N87" s="96">
        <f t="shared" si="74"/>
        <v>6153.419749706473</v>
      </c>
      <c r="O87" s="96">
        <f t="shared" si="75"/>
        <v>230.93468787234053</v>
      </c>
      <c r="P87" s="96">
        <f t="shared" si="76"/>
        <v>6202.74521103314</v>
      </c>
      <c r="Q87" s="96">
        <f t="shared" si="77"/>
        <v>20191</v>
      </c>
      <c r="R87" s="96">
        <f t="shared" si="78"/>
        <v>25925</v>
      </c>
      <c r="S87" s="96">
        <f t="shared" si="79"/>
        <v>34648</v>
      </c>
      <c r="T87" s="96">
        <f t="shared" si="80"/>
        <v>21350</v>
      </c>
      <c r="U87" s="96">
        <f t="shared" si="81"/>
        <v>25925</v>
      </c>
      <c r="V87" s="96">
        <f t="shared" si="82"/>
        <v>34648</v>
      </c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>
        <f t="shared" si="87"/>
        <v>9150</v>
      </c>
      <c r="BE87" s="96">
        <f t="shared" si="88"/>
        <v>10980</v>
      </c>
      <c r="BF87" s="96">
        <f t="shared" si="89"/>
        <v>10980</v>
      </c>
      <c r="BG87" s="96">
        <f t="shared" si="90"/>
        <v>13176</v>
      </c>
      <c r="BH87" s="96" t="s">
        <v>46</v>
      </c>
      <c r="BI87" s="96" t="s">
        <v>46</v>
      </c>
      <c r="BJ87" s="96">
        <f t="shared" si="83"/>
        <v>12078</v>
      </c>
      <c r="BK87" s="96">
        <f t="shared" si="84"/>
        <v>14701</v>
      </c>
      <c r="BL87" s="96">
        <f t="shared" si="85"/>
        <v>9150</v>
      </c>
      <c r="BM87" s="97">
        <f t="shared" si="86"/>
        <v>11590</v>
      </c>
    </row>
    <row r="88" spans="1:65" s="86" customFormat="1" ht="12.75">
      <c r="A88" s="93">
        <v>6200</v>
      </c>
      <c r="B88" s="94">
        <f t="shared" si="62"/>
        <v>4661.654135338345</v>
      </c>
      <c r="C88" s="94">
        <f t="shared" si="63"/>
        <v>7750</v>
      </c>
      <c r="D88" s="94">
        <f t="shared" si="64"/>
        <v>305.1181102362205</v>
      </c>
      <c r="E88" s="98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>
        <f t="shared" si="87"/>
        <v>9300</v>
      </c>
      <c r="BE88" s="96">
        <f t="shared" si="88"/>
        <v>11160</v>
      </c>
      <c r="BF88" s="96">
        <f t="shared" si="89"/>
        <v>11160</v>
      </c>
      <c r="BG88" s="96">
        <f t="shared" si="90"/>
        <v>13392</v>
      </c>
      <c r="BH88" s="96" t="s">
        <v>46</v>
      </c>
      <c r="BI88" s="96" t="s">
        <v>46</v>
      </c>
      <c r="BJ88" s="96">
        <f t="shared" si="83"/>
        <v>12276</v>
      </c>
      <c r="BK88" s="96">
        <f t="shared" si="84"/>
        <v>14942</v>
      </c>
      <c r="BL88" s="96">
        <f t="shared" si="85"/>
        <v>9300</v>
      </c>
      <c r="BM88" s="97">
        <f t="shared" si="86"/>
        <v>11780</v>
      </c>
    </row>
    <row r="89" spans="1:65" s="86" customFormat="1" ht="12.75">
      <c r="A89" s="93">
        <v>6300</v>
      </c>
      <c r="B89" s="94">
        <f t="shared" si="62"/>
        <v>4736.8421052631575</v>
      </c>
      <c r="C89" s="94">
        <f t="shared" si="63"/>
        <v>7875</v>
      </c>
      <c r="D89" s="94">
        <f t="shared" si="64"/>
        <v>310.03937007874015</v>
      </c>
      <c r="E89" s="98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 t="s">
        <v>46</v>
      </c>
      <c r="BE89" s="96" t="s">
        <v>46</v>
      </c>
      <c r="BF89" s="96" t="s">
        <v>46</v>
      </c>
      <c r="BG89" s="96" t="s">
        <v>46</v>
      </c>
      <c r="BH89" s="96" t="s">
        <v>46</v>
      </c>
      <c r="BI89" s="96" t="s">
        <v>46</v>
      </c>
      <c r="BJ89" s="96">
        <f t="shared" si="83"/>
        <v>12474</v>
      </c>
      <c r="BK89" s="96">
        <f t="shared" si="84"/>
        <v>15183</v>
      </c>
      <c r="BL89" s="96">
        <f t="shared" si="85"/>
        <v>9450</v>
      </c>
      <c r="BM89" s="97">
        <f t="shared" si="86"/>
        <v>11970</v>
      </c>
    </row>
    <row r="90" spans="1:65" s="86" customFormat="1" ht="12.75">
      <c r="A90" s="93">
        <v>6400</v>
      </c>
      <c r="B90" s="94">
        <f t="shared" si="62"/>
        <v>4812.0300751879695</v>
      </c>
      <c r="C90" s="94">
        <f t="shared" si="63"/>
        <v>8000</v>
      </c>
      <c r="D90" s="94">
        <f t="shared" si="64"/>
        <v>314.96062992125985</v>
      </c>
      <c r="E90" s="98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 t="s">
        <v>46</v>
      </c>
      <c r="BE90" s="96" t="s">
        <v>46</v>
      </c>
      <c r="BF90" s="96" t="s">
        <v>46</v>
      </c>
      <c r="BG90" s="96" t="s">
        <v>46</v>
      </c>
      <c r="BH90" s="96" t="s">
        <v>46</v>
      </c>
      <c r="BI90" s="96" t="s">
        <v>46</v>
      </c>
      <c r="BJ90" s="96">
        <f t="shared" si="83"/>
        <v>12672</v>
      </c>
      <c r="BK90" s="96">
        <f t="shared" si="84"/>
        <v>15424</v>
      </c>
      <c r="BL90" s="96">
        <f t="shared" si="85"/>
        <v>9600</v>
      </c>
      <c r="BM90" s="97">
        <f t="shared" si="86"/>
        <v>12160</v>
      </c>
    </row>
    <row r="91" spans="1:65" s="86" customFormat="1" ht="12.75">
      <c r="A91" s="93">
        <v>6500</v>
      </c>
      <c r="B91" s="94">
        <f t="shared" si="62"/>
        <v>4887.2180451127815</v>
      </c>
      <c r="C91" s="94">
        <f t="shared" si="63"/>
        <v>8125</v>
      </c>
      <c r="D91" s="94">
        <f t="shared" si="64"/>
        <v>319.88188976377955</v>
      </c>
      <c r="E91" s="98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 t="s">
        <v>46</v>
      </c>
      <c r="BE91" s="96" t="s">
        <v>46</v>
      </c>
      <c r="BF91" s="96" t="s">
        <v>46</v>
      </c>
      <c r="BG91" s="96" t="s">
        <v>46</v>
      </c>
      <c r="BH91" s="96" t="s">
        <v>46</v>
      </c>
      <c r="BI91" s="96" t="s">
        <v>46</v>
      </c>
      <c r="BJ91" s="96">
        <f t="shared" si="83"/>
        <v>12870</v>
      </c>
      <c r="BK91" s="96">
        <f t="shared" si="84"/>
        <v>15665.000000000002</v>
      </c>
      <c r="BL91" s="96">
        <f t="shared" si="85"/>
        <v>9750</v>
      </c>
      <c r="BM91" s="97">
        <f t="shared" si="86"/>
        <v>12350</v>
      </c>
    </row>
    <row r="92" spans="1:65" s="86" customFormat="1" ht="12.75">
      <c r="A92" s="93">
        <v>6600</v>
      </c>
      <c r="B92" s="94">
        <f t="shared" si="62"/>
        <v>4962.4060150375935</v>
      </c>
      <c r="C92" s="94">
        <f t="shared" si="63"/>
        <v>8250</v>
      </c>
      <c r="D92" s="94">
        <f t="shared" si="64"/>
        <v>324.80314960629926</v>
      </c>
      <c r="E92" s="98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 t="s">
        <v>46</v>
      </c>
      <c r="BE92" s="96" t="s">
        <v>46</v>
      </c>
      <c r="BF92" s="96" t="s">
        <v>46</v>
      </c>
      <c r="BG92" s="96" t="s">
        <v>46</v>
      </c>
      <c r="BH92" s="96" t="s">
        <v>46</v>
      </c>
      <c r="BI92" s="96" t="s">
        <v>46</v>
      </c>
      <c r="BJ92" s="96">
        <f t="shared" si="83"/>
        <v>13068</v>
      </c>
      <c r="BK92" s="96">
        <f t="shared" si="84"/>
        <v>15906.000000000002</v>
      </c>
      <c r="BL92" s="96">
        <f t="shared" si="85"/>
        <v>9900</v>
      </c>
      <c r="BM92" s="97">
        <f t="shared" si="86"/>
        <v>12540</v>
      </c>
    </row>
    <row r="93" spans="1:65" s="86" customFormat="1" ht="12.75">
      <c r="A93" s="93">
        <v>6700</v>
      </c>
      <c r="B93" s="94">
        <f t="shared" si="62"/>
        <v>5037.593984962406</v>
      </c>
      <c r="C93" s="94">
        <f t="shared" si="63"/>
        <v>8375</v>
      </c>
      <c r="D93" s="94">
        <f t="shared" si="64"/>
        <v>329.7244094488189</v>
      </c>
      <c r="E93" s="98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 t="s">
        <v>46</v>
      </c>
      <c r="BE93" s="96" t="s">
        <v>46</v>
      </c>
      <c r="BF93" s="96" t="s">
        <v>46</v>
      </c>
      <c r="BG93" s="96" t="s">
        <v>46</v>
      </c>
      <c r="BH93" s="96" t="s">
        <v>46</v>
      </c>
      <c r="BI93" s="96" t="s">
        <v>46</v>
      </c>
      <c r="BJ93" s="96">
        <f t="shared" si="83"/>
        <v>13266</v>
      </c>
      <c r="BK93" s="96">
        <f t="shared" si="84"/>
        <v>16147.000000000002</v>
      </c>
      <c r="BL93" s="96">
        <f t="shared" si="85"/>
        <v>10050</v>
      </c>
      <c r="BM93" s="97">
        <f t="shared" si="86"/>
        <v>12730</v>
      </c>
    </row>
    <row r="94" spans="1:65" s="86" customFormat="1" ht="12.75">
      <c r="A94" s="93">
        <v>6800</v>
      </c>
      <c r="B94" s="94">
        <f t="shared" si="62"/>
        <v>5112.781954887218</v>
      </c>
      <c r="C94" s="94">
        <f t="shared" si="63"/>
        <v>8500</v>
      </c>
      <c r="D94" s="94">
        <f t="shared" si="64"/>
        <v>334.6456692913386</v>
      </c>
      <c r="E94" s="98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 t="s">
        <v>46</v>
      </c>
      <c r="BE94" s="96" t="s">
        <v>46</v>
      </c>
      <c r="BF94" s="96" t="s">
        <v>46</v>
      </c>
      <c r="BG94" s="96" t="s">
        <v>46</v>
      </c>
      <c r="BH94" s="96" t="s">
        <v>46</v>
      </c>
      <c r="BI94" s="96" t="s">
        <v>46</v>
      </c>
      <c r="BJ94" s="96">
        <f t="shared" si="83"/>
        <v>13464</v>
      </c>
      <c r="BK94" s="96">
        <f t="shared" si="84"/>
        <v>16388</v>
      </c>
      <c r="BL94" s="96">
        <f t="shared" si="85"/>
        <v>10200</v>
      </c>
      <c r="BM94" s="97">
        <f t="shared" si="86"/>
        <v>12920</v>
      </c>
    </row>
    <row r="95" spans="1:65" s="86" customFormat="1" ht="12.75">
      <c r="A95" s="93">
        <v>6900</v>
      </c>
      <c r="B95" s="94">
        <f t="shared" si="62"/>
        <v>5187.96992481203</v>
      </c>
      <c r="C95" s="94">
        <f t="shared" si="63"/>
        <v>8625</v>
      </c>
      <c r="D95" s="94">
        <f t="shared" si="64"/>
        <v>339.5669291338583</v>
      </c>
      <c r="E95" s="98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 t="s">
        <v>46</v>
      </c>
      <c r="BE95" s="96" t="s">
        <v>46</v>
      </c>
      <c r="BF95" s="96" t="s">
        <v>46</v>
      </c>
      <c r="BG95" s="96" t="s">
        <v>46</v>
      </c>
      <c r="BH95" s="96" t="s">
        <v>46</v>
      </c>
      <c r="BI95" s="96" t="s">
        <v>46</v>
      </c>
      <c r="BJ95" s="96">
        <f t="shared" si="83"/>
        <v>13662</v>
      </c>
      <c r="BK95" s="96">
        <f t="shared" si="84"/>
        <v>16629</v>
      </c>
      <c r="BL95" s="96">
        <f t="shared" si="85"/>
        <v>10350</v>
      </c>
      <c r="BM95" s="97">
        <f t="shared" si="86"/>
        <v>13110</v>
      </c>
    </row>
    <row r="96" spans="1:65" s="86" customFormat="1" ht="12.75">
      <c r="A96" s="93">
        <v>7000</v>
      </c>
      <c r="B96" s="94">
        <f t="shared" si="62"/>
        <v>5263.157894736842</v>
      </c>
      <c r="C96" s="94">
        <f t="shared" si="63"/>
        <v>8750</v>
      </c>
      <c r="D96" s="94">
        <f t="shared" si="64"/>
        <v>344.48818897637796</v>
      </c>
      <c r="E96" s="98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 t="s">
        <v>46</v>
      </c>
      <c r="BE96" s="96" t="s">
        <v>46</v>
      </c>
      <c r="BF96" s="96" t="s">
        <v>46</v>
      </c>
      <c r="BG96" s="96" t="s">
        <v>46</v>
      </c>
      <c r="BH96" s="96" t="s">
        <v>46</v>
      </c>
      <c r="BI96" s="96" t="s">
        <v>46</v>
      </c>
      <c r="BJ96" s="96">
        <f t="shared" si="83"/>
        <v>13860</v>
      </c>
      <c r="BK96" s="96">
        <f t="shared" si="84"/>
        <v>16870</v>
      </c>
      <c r="BL96" s="96">
        <f t="shared" si="85"/>
        <v>10500</v>
      </c>
      <c r="BM96" s="97">
        <f t="shared" si="86"/>
        <v>13300</v>
      </c>
    </row>
    <row r="97" spans="1:65" s="86" customFormat="1" ht="12.75">
      <c r="A97" s="93">
        <v>7100</v>
      </c>
      <c r="B97" s="94">
        <f t="shared" si="62"/>
        <v>5338.345864661654</v>
      </c>
      <c r="C97" s="94">
        <f t="shared" si="63"/>
        <v>8875</v>
      </c>
      <c r="D97" s="94">
        <f t="shared" si="64"/>
        <v>349.40944881889766</v>
      </c>
      <c r="E97" s="98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 t="s">
        <v>46</v>
      </c>
      <c r="BE97" s="96" t="s">
        <v>46</v>
      </c>
      <c r="BF97" s="96" t="s">
        <v>46</v>
      </c>
      <c r="BG97" s="96" t="s">
        <v>46</v>
      </c>
      <c r="BH97" s="96" t="s">
        <v>46</v>
      </c>
      <c r="BI97" s="96" t="s">
        <v>46</v>
      </c>
      <c r="BJ97" s="96">
        <f t="shared" si="83"/>
        <v>14058</v>
      </c>
      <c r="BK97" s="96">
        <f t="shared" si="84"/>
        <v>17111</v>
      </c>
      <c r="BL97" s="96">
        <f t="shared" si="85"/>
        <v>10650</v>
      </c>
      <c r="BM97" s="97">
        <f t="shared" si="86"/>
        <v>13490</v>
      </c>
    </row>
    <row r="98" spans="1:65" s="86" customFormat="1" ht="12.75">
      <c r="A98" s="93">
        <v>7200</v>
      </c>
      <c r="B98" s="94">
        <f t="shared" si="62"/>
        <v>5413.533834586466</v>
      </c>
      <c r="C98" s="94">
        <f t="shared" si="63"/>
        <v>9000</v>
      </c>
      <c r="D98" s="94">
        <f t="shared" si="64"/>
        <v>354.33070866141736</v>
      </c>
      <c r="E98" s="98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 t="s">
        <v>46</v>
      </c>
      <c r="BE98" s="96" t="s">
        <v>46</v>
      </c>
      <c r="BF98" s="96" t="s">
        <v>46</v>
      </c>
      <c r="BG98" s="96" t="s">
        <v>46</v>
      </c>
      <c r="BH98" s="96" t="s">
        <v>46</v>
      </c>
      <c r="BI98" s="96" t="s">
        <v>46</v>
      </c>
      <c r="BJ98" s="96">
        <f t="shared" si="83"/>
        <v>14256</v>
      </c>
      <c r="BK98" s="96">
        <f t="shared" si="84"/>
        <v>17352</v>
      </c>
      <c r="BL98" s="96">
        <f t="shared" si="85"/>
        <v>10800</v>
      </c>
      <c r="BM98" s="97">
        <f t="shared" si="86"/>
        <v>13680</v>
      </c>
    </row>
    <row r="99" spans="1:65" s="86" customFormat="1" ht="12.75">
      <c r="A99" s="93">
        <v>7300</v>
      </c>
      <c r="B99" s="94">
        <f t="shared" si="62"/>
        <v>5488.721804511278</v>
      </c>
      <c r="C99" s="94">
        <f t="shared" si="63"/>
        <v>9125</v>
      </c>
      <c r="D99" s="94">
        <f t="shared" si="64"/>
        <v>359.251968503937</v>
      </c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 t="s">
        <v>46</v>
      </c>
      <c r="BE99" s="96" t="s">
        <v>46</v>
      </c>
      <c r="BF99" s="96" t="s">
        <v>46</v>
      </c>
      <c r="BG99" s="96" t="s">
        <v>46</v>
      </c>
      <c r="BH99" s="96" t="s">
        <v>46</v>
      </c>
      <c r="BI99" s="96" t="s">
        <v>46</v>
      </c>
      <c r="BJ99" s="96">
        <f t="shared" si="83"/>
        <v>14454</v>
      </c>
      <c r="BK99" s="96">
        <f t="shared" si="84"/>
        <v>17593</v>
      </c>
      <c r="BL99" s="96">
        <f t="shared" si="85"/>
        <v>10950</v>
      </c>
      <c r="BM99" s="97">
        <f t="shared" si="86"/>
        <v>13870</v>
      </c>
    </row>
    <row r="100" spans="1:65" s="86" customFormat="1" ht="12.75">
      <c r="A100" s="93">
        <v>7400</v>
      </c>
      <c r="B100" s="94">
        <f t="shared" si="62"/>
        <v>5563.90977443609</v>
      </c>
      <c r="C100" s="94">
        <f t="shared" si="63"/>
        <v>9250</v>
      </c>
      <c r="D100" s="94">
        <f t="shared" si="64"/>
        <v>364.1732283464567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 t="s">
        <v>46</v>
      </c>
      <c r="BE100" s="96" t="s">
        <v>46</v>
      </c>
      <c r="BF100" s="96" t="s">
        <v>46</v>
      </c>
      <c r="BG100" s="96" t="s">
        <v>46</v>
      </c>
      <c r="BH100" s="96" t="s">
        <v>46</v>
      </c>
      <c r="BI100" s="96" t="s">
        <v>46</v>
      </c>
      <c r="BJ100" s="96">
        <f t="shared" si="83"/>
        <v>14652</v>
      </c>
      <c r="BK100" s="96">
        <f t="shared" si="84"/>
        <v>17834</v>
      </c>
      <c r="BL100" s="96">
        <f t="shared" si="85"/>
        <v>11100</v>
      </c>
      <c r="BM100" s="97">
        <f t="shared" si="86"/>
        <v>14060</v>
      </c>
    </row>
    <row r="101" spans="1:65" s="86" customFormat="1" ht="12.75">
      <c r="A101" s="93">
        <v>7500</v>
      </c>
      <c r="B101" s="94">
        <f t="shared" si="62"/>
        <v>5639.097744360902</v>
      </c>
      <c r="C101" s="94">
        <f t="shared" si="63"/>
        <v>9375</v>
      </c>
      <c r="D101" s="94">
        <f t="shared" si="64"/>
        <v>369.0944881889764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 t="s">
        <v>46</v>
      </c>
      <c r="BE101" s="96" t="s">
        <v>46</v>
      </c>
      <c r="BF101" s="96" t="s">
        <v>46</v>
      </c>
      <c r="BG101" s="96" t="s">
        <v>46</v>
      </c>
      <c r="BH101" s="96" t="s">
        <v>46</v>
      </c>
      <c r="BI101" s="96" t="s">
        <v>46</v>
      </c>
      <c r="BJ101" s="96">
        <f t="shared" si="83"/>
        <v>14850</v>
      </c>
      <c r="BK101" s="96">
        <f t="shared" si="84"/>
        <v>18075</v>
      </c>
      <c r="BL101" s="96">
        <f t="shared" si="85"/>
        <v>11250</v>
      </c>
      <c r="BM101" s="97">
        <f t="shared" si="86"/>
        <v>14250</v>
      </c>
    </row>
    <row r="102" spans="1:65" s="86" customFormat="1" ht="12.75">
      <c r="A102" s="93">
        <v>7600</v>
      </c>
      <c r="B102" s="94">
        <f t="shared" si="62"/>
        <v>5714.285714285714</v>
      </c>
      <c r="C102" s="94">
        <f t="shared" si="63"/>
        <v>9500</v>
      </c>
      <c r="D102" s="94">
        <f t="shared" si="64"/>
        <v>374.01574803149606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 t="s">
        <v>46</v>
      </c>
      <c r="BE102" s="96" t="s">
        <v>46</v>
      </c>
      <c r="BF102" s="96" t="s">
        <v>46</v>
      </c>
      <c r="BG102" s="96" t="s">
        <v>46</v>
      </c>
      <c r="BH102" s="96" t="s">
        <v>46</v>
      </c>
      <c r="BI102" s="96" t="s">
        <v>46</v>
      </c>
      <c r="BJ102" s="96">
        <f t="shared" si="83"/>
        <v>15048</v>
      </c>
      <c r="BK102" s="96">
        <f t="shared" si="84"/>
        <v>18316</v>
      </c>
      <c r="BL102" s="96">
        <f t="shared" si="85"/>
        <v>11400</v>
      </c>
      <c r="BM102" s="97">
        <f t="shared" si="86"/>
        <v>14440</v>
      </c>
    </row>
    <row r="103" spans="1:65" s="86" customFormat="1" ht="12.75">
      <c r="A103" s="93">
        <v>7700</v>
      </c>
      <c r="B103" s="94">
        <f t="shared" si="62"/>
        <v>5789.473684210526</v>
      </c>
      <c r="C103" s="94">
        <f t="shared" si="63"/>
        <v>9625</v>
      </c>
      <c r="D103" s="94">
        <f t="shared" si="64"/>
        <v>378.93700787401576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 t="s">
        <v>46</v>
      </c>
      <c r="BE103" s="96" t="s">
        <v>46</v>
      </c>
      <c r="BF103" s="96" t="s">
        <v>46</v>
      </c>
      <c r="BG103" s="96" t="s">
        <v>46</v>
      </c>
      <c r="BH103" s="96" t="s">
        <v>46</v>
      </c>
      <c r="BI103" s="96" t="s">
        <v>46</v>
      </c>
      <c r="BJ103" s="96">
        <f t="shared" si="83"/>
        <v>15246</v>
      </c>
      <c r="BK103" s="96">
        <f t="shared" si="84"/>
        <v>18557</v>
      </c>
      <c r="BL103" s="96">
        <f t="shared" si="85"/>
        <v>11550</v>
      </c>
      <c r="BM103" s="97">
        <f t="shared" si="86"/>
        <v>14630</v>
      </c>
    </row>
    <row r="104" spans="1:65" s="86" customFormat="1" ht="12.75">
      <c r="A104" s="93">
        <v>7800</v>
      </c>
      <c r="B104" s="94">
        <f t="shared" si="62"/>
        <v>5864.661654135338</v>
      </c>
      <c r="C104" s="94">
        <f t="shared" si="63"/>
        <v>9750</v>
      </c>
      <c r="D104" s="94">
        <f t="shared" si="64"/>
        <v>383.85826771653547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 t="s">
        <v>46</v>
      </c>
      <c r="BE104" s="96" t="s">
        <v>46</v>
      </c>
      <c r="BF104" s="96" t="s">
        <v>46</v>
      </c>
      <c r="BG104" s="96" t="s">
        <v>46</v>
      </c>
      <c r="BH104" s="96" t="s">
        <v>46</v>
      </c>
      <c r="BI104" s="96" t="s">
        <v>46</v>
      </c>
      <c r="BJ104" s="96">
        <f t="shared" si="83"/>
        <v>15444</v>
      </c>
      <c r="BK104" s="96">
        <f t="shared" si="84"/>
        <v>18798</v>
      </c>
      <c r="BL104" s="96">
        <f t="shared" si="85"/>
        <v>11700</v>
      </c>
      <c r="BM104" s="97">
        <f t="shared" si="86"/>
        <v>14820</v>
      </c>
    </row>
    <row r="105" spans="1:65" s="86" customFormat="1" ht="12.75">
      <c r="A105" s="93">
        <v>7900</v>
      </c>
      <c r="B105" s="94">
        <f t="shared" si="62"/>
        <v>5939.84962406015</v>
      </c>
      <c r="C105" s="94">
        <f t="shared" si="63"/>
        <v>9875</v>
      </c>
      <c r="D105" s="94">
        <f t="shared" si="64"/>
        <v>388.77952755905517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 t="s">
        <v>46</v>
      </c>
      <c r="BE105" s="96" t="s">
        <v>46</v>
      </c>
      <c r="BF105" s="96" t="s">
        <v>46</v>
      </c>
      <c r="BG105" s="96" t="s">
        <v>46</v>
      </c>
      <c r="BH105" s="96" t="s">
        <v>46</v>
      </c>
      <c r="BI105" s="96" t="s">
        <v>46</v>
      </c>
      <c r="BJ105" s="96">
        <f t="shared" si="83"/>
        <v>15642</v>
      </c>
      <c r="BK105" s="96">
        <f t="shared" si="84"/>
        <v>19039</v>
      </c>
      <c r="BL105" s="96">
        <f t="shared" si="85"/>
        <v>11850</v>
      </c>
      <c r="BM105" s="97">
        <f t="shared" si="86"/>
        <v>15010</v>
      </c>
    </row>
    <row r="106" spans="1:65" s="86" customFormat="1" ht="12.75">
      <c r="A106" s="93">
        <v>8000</v>
      </c>
      <c r="B106" s="94">
        <f t="shared" si="62"/>
        <v>6015.037593984962</v>
      </c>
      <c r="C106" s="94">
        <f t="shared" si="63"/>
        <v>10000</v>
      </c>
      <c r="D106" s="94">
        <f t="shared" si="64"/>
        <v>393.7007874015748</v>
      </c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 t="s">
        <v>46</v>
      </c>
      <c r="BE106" s="96" t="s">
        <v>46</v>
      </c>
      <c r="BF106" s="96" t="s">
        <v>46</v>
      </c>
      <c r="BG106" s="96" t="s">
        <v>46</v>
      </c>
      <c r="BH106" s="96" t="s">
        <v>46</v>
      </c>
      <c r="BI106" s="96" t="s">
        <v>46</v>
      </c>
      <c r="BJ106" s="96">
        <f t="shared" si="83"/>
        <v>15840</v>
      </c>
      <c r="BK106" s="96">
        <f t="shared" si="84"/>
        <v>19280</v>
      </c>
      <c r="BL106" s="96">
        <f t="shared" si="85"/>
        <v>12000</v>
      </c>
      <c r="BM106" s="97">
        <f t="shared" si="86"/>
        <v>15200</v>
      </c>
    </row>
    <row r="107" spans="1:65" s="86" customFormat="1" ht="12.75">
      <c r="A107" s="93">
        <v>8100</v>
      </c>
      <c r="B107" s="94">
        <f t="shared" si="62"/>
        <v>6090.225563909774</v>
      </c>
      <c r="C107" s="94">
        <f t="shared" si="63"/>
        <v>10125</v>
      </c>
      <c r="D107" s="94">
        <f t="shared" si="64"/>
        <v>398.6220472440945</v>
      </c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 t="s">
        <v>46</v>
      </c>
      <c r="BE107" s="96" t="s">
        <v>46</v>
      </c>
      <c r="BF107" s="96" t="s">
        <v>46</v>
      </c>
      <c r="BG107" s="96" t="s">
        <v>46</v>
      </c>
      <c r="BH107" s="96" t="s">
        <v>46</v>
      </c>
      <c r="BI107" s="96" t="s">
        <v>46</v>
      </c>
      <c r="BJ107" s="96">
        <f t="shared" si="83"/>
        <v>16038</v>
      </c>
      <c r="BK107" s="96">
        <f t="shared" si="84"/>
        <v>19521</v>
      </c>
      <c r="BL107" s="96">
        <f t="shared" si="85"/>
        <v>12150</v>
      </c>
      <c r="BM107" s="97">
        <f t="shared" si="86"/>
        <v>15390</v>
      </c>
    </row>
    <row r="108" spans="1:65" s="86" customFormat="1" ht="12.75">
      <c r="A108" s="93">
        <v>8200</v>
      </c>
      <c r="B108" s="94">
        <f t="shared" si="62"/>
        <v>6165.413533834586</v>
      </c>
      <c r="C108" s="94">
        <f t="shared" si="63"/>
        <v>10250</v>
      </c>
      <c r="D108" s="94">
        <f t="shared" si="64"/>
        <v>403.5433070866142</v>
      </c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 t="s">
        <v>46</v>
      </c>
      <c r="BE108" s="96" t="s">
        <v>46</v>
      </c>
      <c r="BF108" s="96" t="s">
        <v>46</v>
      </c>
      <c r="BG108" s="96" t="s">
        <v>46</v>
      </c>
      <c r="BH108" s="96" t="s">
        <v>46</v>
      </c>
      <c r="BI108" s="96" t="s">
        <v>46</v>
      </c>
      <c r="BJ108" s="96">
        <f t="shared" si="83"/>
        <v>16236</v>
      </c>
      <c r="BK108" s="96">
        <f t="shared" si="84"/>
        <v>19762</v>
      </c>
      <c r="BL108" s="96">
        <f t="shared" si="85"/>
        <v>12300</v>
      </c>
      <c r="BM108" s="97">
        <f t="shared" si="86"/>
        <v>15580</v>
      </c>
    </row>
    <row r="109" spans="1:65" s="86" customFormat="1" ht="12.75">
      <c r="A109" s="93">
        <v>8300</v>
      </c>
      <c r="B109" s="94">
        <f t="shared" si="62"/>
        <v>6240.601503759398</v>
      </c>
      <c r="C109" s="94">
        <f t="shared" si="63"/>
        <v>10375</v>
      </c>
      <c r="D109" s="94">
        <f t="shared" si="64"/>
        <v>408.46456692913387</v>
      </c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 t="s">
        <v>46</v>
      </c>
      <c r="BE109" s="96" t="s">
        <v>46</v>
      </c>
      <c r="BF109" s="96" t="s">
        <v>46</v>
      </c>
      <c r="BG109" s="96" t="s">
        <v>46</v>
      </c>
      <c r="BH109" s="96" t="s">
        <v>46</v>
      </c>
      <c r="BI109" s="96" t="s">
        <v>46</v>
      </c>
      <c r="BJ109" s="96">
        <f t="shared" si="83"/>
        <v>16434</v>
      </c>
      <c r="BK109" s="96">
        <f t="shared" si="84"/>
        <v>20003</v>
      </c>
      <c r="BL109" s="96">
        <f t="shared" si="85"/>
        <v>12450</v>
      </c>
      <c r="BM109" s="97">
        <f t="shared" si="86"/>
        <v>15770</v>
      </c>
    </row>
    <row r="110" spans="1:65" s="86" customFormat="1" ht="12.75">
      <c r="A110" s="93">
        <v>8400</v>
      </c>
      <c r="B110" s="94">
        <f t="shared" si="62"/>
        <v>6315.78947368421</v>
      </c>
      <c r="C110" s="94">
        <f t="shared" si="63"/>
        <v>10500</v>
      </c>
      <c r="D110" s="94">
        <f t="shared" si="64"/>
        <v>413.38582677165357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 t="s">
        <v>46</v>
      </c>
      <c r="BE110" s="96" t="s">
        <v>46</v>
      </c>
      <c r="BF110" s="96" t="s">
        <v>46</v>
      </c>
      <c r="BG110" s="96" t="s">
        <v>46</v>
      </c>
      <c r="BH110" s="96" t="s">
        <v>46</v>
      </c>
      <c r="BI110" s="96" t="s">
        <v>46</v>
      </c>
      <c r="BJ110" s="96">
        <f t="shared" si="83"/>
        <v>16632</v>
      </c>
      <c r="BK110" s="96">
        <f t="shared" si="84"/>
        <v>20244</v>
      </c>
      <c r="BL110" s="96">
        <f t="shared" si="85"/>
        <v>12600</v>
      </c>
      <c r="BM110" s="97">
        <f t="shared" si="86"/>
        <v>15960</v>
      </c>
    </row>
    <row r="111" spans="1:65" s="86" customFormat="1" ht="12.75">
      <c r="A111" s="93">
        <v>8500</v>
      </c>
      <c r="B111" s="94">
        <f t="shared" si="62"/>
        <v>6390.977443609022</v>
      </c>
      <c r="C111" s="94">
        <f t="shared" si="63"/>
        <v>10625</v>
      </c>
      <c r="D111" s="94">
        <f t="shared" si="64"/>
        <v>418.3070866141733</v>
      </c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 t="s">
        <v>46</v>
      </c>
      <c r="BE111" s="96" t="s">
        <v>46</v>
      </c>
      <c r="BF111" s="96" t="s">
        <v>46</v>
      </c>
      <c r="BG111" s="96" t="s">
        <v>46</v>
      </c>
      <c r="BH111" s="96" t="s">
        <v>46</v>
      </c>
      <c r="BI111" s="96" t="s">
        <v>46</v>
      </c>
      <c r="BJ111" s="96">
        <f t="shared" si="83"/>
        <v>16830</v>
      </c>
      <c r="BK111" s="96">
        <f t="shared" si="84"/>
        <v>20485</v>
      </c>
      <c r="BL111" s="96">
        <f t="shared" si="85"/>
        <v>12750</v>
      </c>
      <c r="BM111" s="97">
        <f t="shared" si="86"/>
        <v>16150</v>
      </c>
    </row>
    <row r="112" spans="1:65" s="86" customFormat="1" ht="12.75">
      <c r="A112" s="93">
        <v>8600</v>
      </c>
      <c r="B112" s="94">
        <f t="shared" si="62"/>
        <v>6466.165413533834</v>
      </c>
      <c r="C112" s="94">
        <f t="shared" si="63"/>
        <v>10750</v>
      </c>
      <c r="D112" s="94">
        <f t="shared" si="64"/>
        <v>423.2283464566929</v>
      </c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 t="s">
        <v>46</v>
      </c>
      <c r="BE112" s="96" t="s">
        <v>46</v>
      </c>
      <c r="BF112" s="96" t="s">
        <v>46</v>
      </c>
      <c r="BG112" s="96" t="s">
        <v>46</v>
      </c>
      <c r="BH112" s="96" t="s">
        <v>46</v>
      </c>
      <c r="BI112" s="96" t="s">
        <v>46</v>
      </c>
      <c r="BJ112" s="96">
        <f t="shared" si="83"/>
        <v>17028</v>
      </c>
      <c r="BK112" s="96">
        <f t="shared" si="84"/>
        <v>20726</v>
      </c>
      <c r="BL112" s="96">
        <f t="shared" si="85"/>
        <v>12900</v>
      </c>
      <c r="BM112" s="97">
        <f t="shared" si="86"/>
        <v>16340</v>
      </c>
    </row>
    <row r="113" spans="1:65" s="86" customFormat="1" ht="12.75">
      <c r="A113" s="93">
        <v>8700</v>
      </c>
      <c r="B113" s="94">
        <f t="shared" si="62"/>
        <v>6541.353383458646</v>
      </c>
      <c r="C113" s="94">
        <f t="shared" si="63"/>
        <v>10875</v>
      </c>
      <c r="D113" s="94">
        <f t="shared" si="64"/>
        <v>428.1496062992126</v>
      </c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 t="s">
        <v>46</v>
      </c>
      <c r="BE113" s="96" t="s">
        <v>46</v>
      </c>
      <c r="BF113" s="96" t="s">
        <v>46</v>
      </c>
      <c r="BG113" s="96" t="s">
        <v>46</v>
      </c>
      <c r="BH113" s="96" t="s">
        <v>46</v>
      </c>
      <c r="BI113" s="96" t="s">
        <v>46</v>
      </c>
      <c r="BJ113" s="96">
        <f t="shared" si="83"/>
        <v>17226</v>
      </c>
      <c r="BK113" s="96">
        <f t="shared" si="84"/>
        <v>20967</v>
      </c>
      <c r="BL113" s="96">
        <f t="shared" si="85"/>
        <v>13050</v>
      </c>
      <c r="BM113" s="97">
        <f t="shared" si="86"/>
        <v>16530</v>
      </c>
    </row>
    <row r="114" spans="1:65" s="86" customFormat="1" ht="12.75">
      <c r="A114" s="93">
        <v>8800</v>
      </c>
      <c r="B114" s="94">
        <f aca="true" t="shared" si="91" ref="B114:B128">A114/1.33</f>
        <v>6616.541353383458</v>
      </c>
      <c r="C114" s="94">
        <f aca="true" t="shared" si="92" ref="C114:C128">(A114)/0.8</f>
        <v>11000</v>
      </c>
      <c r="D114" s="94">
        <f aca="true" t="shared" si="93" ref="D114:D128">SUM(C114)/25.4</f>
        <v>433.0708661417323</v>
      </c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 t="s">
        <v>46</v>
      </c>
      <c r="BE114" s="96" t="s">
        <v>46</v>
      </c>
      <c r="BF114" s="96" t="s">
        <v>46</v>
      </c>
      <c r="BG114" s="96" t="s">
        <v>46</v>
      </c>
      <c r="BH114" s="96" t="s">
        <v>46</v>
      </c>
      <c r="BI114" s="96" t="s">
        <v>46</v>
      </c>
      <c r="BJ114" s="96">
        <f aca="true" t="shared" si="94" ref="BJ114:BJ128">A114*1.98</f>
        <v>17424</v>
      </c>
      <c r="BK114" s="96">
        <f aca="true" t="shared" si="95" ref="BK114:BK128">A114*2.41</f>
        <v>21208</v>
      </c>
      <c r="BL114" s="96">
        <f aca="true" t="shared" si="96" ref="BL114:BL128">A114*1.5</f>
        <v>13200</v>
      </c>
      <c r="BM114" s="97">
        <f aca="true" t="shared" si="97" ref="BM114:BM128">A114*1.9</f>
        <v>16720</v>
      </c>
    </row>
    <row r="115" spans="1:65" s="86" customFormat="1" ht="12.75">
      <c r="A115" s="93">
        <v>8900</v>
      </c>
      <c r="B115" s="94">
        <f t="shared" si="91"/>
        <v>6691.72932330827</v>
      </c>
      <c r="C115" s="94">
        <f t="shared" si="92"/>
        <v>11125</v>
      </c>
      <c r="D115" s="94">
        <f t="shared" si="93"/>
        <v>437.99212598425197</v>
      </c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 t="s">
        <v>46</v>
      </c>
      <c r="BE115" s="96" t="s">
        <v>46</v>
      </c>
      <c r="BF115" s="96" t="s">
        <v>46</v>
      </c>
      <c r="BG115" s="96" t="s">
        <v>46</v>
      </c>
      <c r="BH115" s="96" t="s">
        <v>46</v>
      </c>
      <c r="BI115" s="96" t="s">
        <v>46</v>
      </c>
      <c r="BJ115" s="96">
        <f t="shared" si="94"/>
        <v>17622</v>
      </c>
      <c r="BK115" s="96">
        <f t="shared" si="95"/>
        <v>21449</v>
      </c>
      <c r="BL115" s="96">
        <f t="shared" si="96"/>
        <v>13350</v>
      </c>
      <c r="BM115" s="97">
        <f t="shared" si="97"/>
        <v>16910</v>
      </c>
    </row>
    <row r="116" spans="1:65" s="86" customFormat="1" ht="12.75">
      <c r="A116" s="93">
        <v>9000</v>
      </c>
      <c r="B116" s="94">
        <f t="shared" si="91"/>
        <v>6766.917293233082</v>
      </c>
      <c r="C116" s="94">
        <f t="shared" si="92"/>
        <v>11250</v>
      </c>
      <c r="D116" s="94">
        <f t="shared" si="93"/>
        <v>442.9133858267717</v>
      </c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 t="s">
        <v>46</v>
      </c>
      <c r="BE116" s="96" t="s">
        <v>46</v>
      </c>
      <c r="BF116" s="96" t="s">
        <v>46</v>
      </c>
      <c r="BG116" s="96" t="s">
        <v>46</v>
      </c>
      <c r="BH116" s="96" t="s">
        <v>46</v>
      </c>
      <c r="BI116" s="96" t="s">
        <v>46</v>
      </c>
      <c r="BJ116" s="96">
        <f t="shared" si="94"/>
        <v>17820</v>
      </c>
      <c r="BK116" s="96">
        <f t="shared" si="95"/>
        <v>21690</v>
      </c>
      <c r="BL116" s="96">
        <f t="shared" si="96"/>
        <v>13500</v>
      </c>
      <c r="BM116" s="97">
        <f t="shared" si="97"/>
        <v>17100</v>
      </c>
    </row>
    <row r="117" spans="1:65" s="86" customFormat="1" ht="12.75">
      <c r="A117" s="93">
        <v>9100</v>
      </c>
      <c r="B117" s="94">
        <f t="shared" si="91"/>
        <v>6842.105263157894</v>
      </c>
      <c r="C117" s="94">
        <f t="shared" si="92"/>
        <v>11375</v>
      </c>
      <c r="D117" s="94">
        <f t="shared" si="93"/>
        <v>447.8346456692914</v>
      </c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 t="s">
        <v>46</v>
      </c>
      <c r="BE117" s="96" t="s">
        <v>46</v>
      </c>
      <c r="BF117" s="96" t="s">
        <v>46</v>
      </c>
      <c r="BG117" s="96" t="s">
        <v>46</v>
      </c>
      <c r="BH117" s="96" t="s">
        <v>46</v>
      </c>
      <c r="BI117" s="96" t="s">
        <v>46</v>
      </c>
      <c r="BJ117" s="96">
        <f t="shared" si="94"/>
        <v>18018</v>
      </c>
      <c r="BK117" s="96">
        <f t="shared" si="95"/>
        <v>21931</v>
      </c>
      <c r="BL117" s="96">
        <f t="shared" si="96"/>
        <v>13650</v>
      </c>
      <c r="BM117" s="97">
        <f t="shared" si="97"/>
        <v>17290</v>
      </c>
    </row>
    <row r="118" spans="1:65" s="86" customFormat="1" ht="12.75">
      <c r="A118" s="93">
        <v>9200</v>
      </c>
      <c r="B118" s="94">
        <f t="shared" si="91"/>
        <v>6917.293233082706</v>
      </c>
      <c r="C118" s="94">
        <f t="shared" si="92"/>
        <v>11500</v>
      </c>
      <c r="D118" s="94">
        <f t="shared" si="93"/>
        <v>452.755905511811</v>
      </c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 t="s">
        <v>46</v>
      </c>
      <c r="BE118" s="96" t="s">
        <v>46</v>
      </c>
      <c r="BF118" s="96" t="s">
        <v>46</v>
      </c>
      <c r="BG118" s="96" t="s">
        <v>46</v>
      </c>
      <c r="BH118" s="96" t="s">
        <v>46</v>
      </c>
      <c r="BI118" s="96" t="s">
        <v>46</v>
      </c>
      <c r="BJ118" s="96">
        <f t="shared" si="94"/>
        <v>18216</v>
      </c>
      <c r="BK118" s="96">
        <f t="shared" si="95"/>
        <v>22172</v>
      </c>
      <c r="BL118" s="96">
        <f t="shared" si="96"/>
        <v>13800</v>
      </c>
      <c r="BM118" s="97">
        <f t="shared" si="97"/>
        <v>17480</v>
      </c>
    </row>
    <row r="119" spans="1:65" s="86" customFormat="1" ht="12.75">
      <c r="A119" s="93">
        <v>9300</v>
      </c>
      <c r="B119" s="94">
        <f t="shared" si="91"/>
        <v>6992.481203007518</v>
      </c>
      <c r="C119" s="94">
        <f t="shared" si="92"/>
        <v>11625</v>
      </c>
      <c r="D119" s="94">
        <f t="shared" si="93"/>
        <v>457.6771653543307</v>
      </c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 t="s">
        <v>46</v>
      </c>
      <c r="BE119" s="96" t="s">
        <v>46</v>
      </c>
      <c r="BF119" s="96" t="s">
        <v>46</v>
      </c>
      <c r="BG119" s="96" t="s">
        <v>46</v>
      </c>
      <c r="BH119" s="96" t="s">
        <v>46</v>
      </c>
      <c r="BI119" s="96" t="s">
        <v>46</v>
      </c>
      <c r="BJ119" s="96">
        <f t="shared" si="94"/>
        <v>18414</v>
      </c>
      <c r="BK119" s="96">
        <f t="shared" si="95"/>
        <v>22413</v>
      </c>
      <c r="BL119" s="96">
        <f t="shared" si="96"/>
        <v>13950</v>
      </c>
      <c r="BM119" s="97">
        <f t="shared" si="97"/>
        <v>17670</v>
      </c>
    </row>
    <row r="120" spans="1:65" s="86" customFormat="1" ht="12.75">
      <c r="A120" s="93">
        <v>9400</v>
      </c>
      <c r="B120" s="94">
        <f t="shared" si="91"/>
        <v>7067.66917293233</v>
      </c>
      <c r="C120" s="94">
        <f t="shared" si="92"/>
        <v>11750</v>
      </c>
      <c r="D120" s="94">
        <f t="shared" si="93"/>
        <v>462.5984251968504</v>
      </c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 t="s">
        <v>46</v>
      </c>
      <c r="BE120" s="96" t="s">
        <v>46</v>
      </c>
      <c r="BF120" s="96" t="s">
        <v>46</v>
      </c>
      <c r="BG120" s="96" t="s">
        <v>46</v>
      </c>
      <c r="BH120" s="96" t="s">
        <v>46</v>
      </c>
      <c r="BI120" s="96" t="s">
        <v>46</v>
      </c>
      <c r="BJ120" s="96">
        <f t="shared" si="94"/>
        <v>18612</v>
      </c>
      <c r="BK120" s="96">
        <f t="shared" si="95"/>
        <v>22654</v>
      </c>
      <c r="BL120" s="96">
        <f t="shared" si="96"/>
        <v>14100</v>
      </c>
      <c r="BM120" s="97">
        <f t="shared" si="97"/>
        <v>17860</v>
      </c>
    </row>
    <row r="121" spans="1:65" s="86" customFormat="1" ht="12.75">
      <c r="A121" s="93">
        <v>9500</v>
      </c>
      <c r="B121" s="94">
        <f t="shared" si="91"/>
        <v>7142.857142857142</v>
      </c>
      <c r="C121" s="94">
        <f t="shared" si="92"/>
        <v>11875</v>
      </c>
      <c r="D121" s="94">
        <f t="shared" si="93"/>
        <v>467.51968503937013</v>
      </c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 t="s">
        <v>46</v>
      </c>
      <c r="BE121" s="96" t="s">
        <v>46</v>
      </c>
      <c r="BF121" s="96" t="s">
        <v>46</v>
      </c>
      <c r="BG121" s="96" t="s">
        <v>46</v>
      </c>
      <c r="BH121" s="96" t="s">
        <v>46</v>
      </c>
      <c r="BI121" s="96" t="s">
        <v>46</v>
      </c>
      <c r="BJ121" s="96">
        <f t="shared" si="94"/>
        <v>18810</v>
      </c>
      <c r="BK121" s="96">
        <f t="shared" si="95"/>
        <v>22895</v>
      </c>
      <c r="BL121" s="96">
        <f t="shared" si="96"/>
        <v>14250</v>
      </c>
      <c r="BM121" s="97">
        <f t="shared" si="97"/>
        <v>18050</v>
      </c>
    </row>
    <row r="122" spans="1:65" s="86" customFormat="1" ht="12.75">
      <c r="A122" s="93">
        <v>9600</v>
      </c>
      <c r="B122" s="94">
        <f t="shared" si="91"/>
        <v>7218.045112781954</v>
      </c>
      <c r="C122" s="94">
        <f t="shared" si="92"/>
        <v>12000</v>
      </c>
      <c r="D122" s="94">
        <f t="shared" si="93"/>
        <v>472.4409448818898</v>
      </c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 t="s">
        <v>46</v>
      </c>
      <c r="BE122" s="96" t="s">
        <v>46</v>
      </c>
      <c r="BF122" s="96" t="s">
        <v>46</v>
      </c>
      <c r="BG122" s="96" t="s">
        <v>46</v>
      </c>
      <c r="BH122" s="96" t="s">
        <v>46</v>
      </c>
      <c r="BI122" s="96" t="s">
        <v>46</v>
      </c>
      <c r="BJ122" s="96">
        <f t="shared" si="94"/>
        <v>19008</v>
      </c>
      <c r="BK122" s="96">
        <f t="shared" si="95"/>
        <v>23136</v>
      </c>
      <c r="BL122" s="96">
        <f t="shared" si="96"/>
        <v>14400</v>
      </c>
      <c r="BM122" s="97">
        <f t="shared" si="97"/>
        <v>18240</v>
      </c>
    </row>
    <row r="123" spans="1:65" s="86" customFormat="1" ht="12.75">
      <c r="A123" s="93">
        <v>9700</v>
      </c>
      <c r="B123" s="94">
        <f t="shared" si="91"/>
        <v>7293.233082706766</v>
      </c>
      <c r="C123" s="94">
        <f t="shared" si="92"/>
        <v>12125</v>
      </c>
      <c r="D123" s="94">
        <f t="shared" si="93"/>
        <v>477.3622047244095</v>
      </c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 t="s">
        <v>46</v>
      </c>
      <c r="BE123" s="96" t="s">
        <v>46</v>
      </c>
      <c r="BF123" s="96" t="s">
        <v>46</v>
      </c>
      <c r="BG123" s="96" t="s">
        <v>46</v>
      </c>
      <c r="BH123" s="96" t="s">
        <v>46</v>
      </c>
      <c r="BI123" s="96" t="s">
        <v>46</v>
      </c>
      <c r="BJ123" s="96">
        <f t="shared" si="94"/>
        <v>19206</v>
      </c>
      <c r="BK123" s="96">
        <f t="shared" si="95"/>
        <v>23377</v>
      </c>
      <c r="BL123" s="96">
        <f t="shared" si="96"/>
        <v>14550</v>
      </c>
      <c r="BM123" s="97">
        <f t="shared" si="97"/>
        <v>18430</v>
      </c>
    </row>
    <row r="124" spans="1:65" s="86" customFormat="1" ht="12.75">
      <c r="A124" s="93">
        <v>9800</v>
      </c>
      <c r="B124" s="94">
        <f t="shared" si="91"/>
        <v>7368.421052631578</v>
      </c>
      <c r="C124" s="94">
        <f t="shared" si="92"/>
        <v>12250</v>
      </c>
      <c r="D124" s="94">
        <f t="shared" si="93"/>
        <v>482.2834645669292</v>
      </c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 t="s">
        <v>46</v>
      </c>
      <c r="BE124" s="96" t="s">
        <v>46</v>
      </c>
      <c r="BF124" s="96" t="s">
        <v>46</v>
      </c>
      <c r="BG124" s="96" t="s">
        <v>46</v>
      </c>
      <c r="BH124" s="96" t="s">
        <v>46</v>
      </c>
      <c r="BI124" s="96" t="s">
        <v>46</v>
      </c>
      <c r="BJ124" s="96">
        <f t="shared" si="94"/>
        <v>19404</v>
      </c>
      <c r="BK124" s="96">
        <f t="shared" si="95"/>
        <v>23618</v>
      </c>
      <c r="BL124" s="96">
        <f t="shared" si="96"/>
        <v>14700</v>
      </c>
      <c r="BM124" s="97">
        <f t="shared" si="97"/>
        <v>18620</v>
      </c>
    </row>
    <row r="125" spans="1:65" s="86" customFormat="1" ht="12.75">
      <c r="A125" s="93">
        <v>9900</v>
      </c>
      <c r="B125" s="94">
        <f t="shared" si="91"/>
        <v>7443.60902255639</v>
      </c>
      <c r="C125" s="94">
        <f t="shared" si="92"/>
        <v>12375</v>
      </c>
      <c r="D125" s="94">
        <f t="shared" si="93"/>
        <v>487.20472440944883</v>
      </c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 t="s">
        <v>46</v>
      </c>
      <c r="BE125" s="96" t="s">
        <v>46</v>
      </c>
      <c r="BF125" s="96" t="s">
        <v>46</v>
      </c>
      <c r="BG125" s="96" t="s">
        <v>46</v>
      </c>
      <c r="BH125" s="96" t="s">
        <v>46</v>
      </c>
      <c r="BI125" s="96" t="s">
        <v>46</v>
      </c>
      <c r="BJ125" s="96">
        <f t="shared" si="94"/>
        <v>19602</v>
      </c>
      <c r="BK125" s="96">
        <f t="shared" si="95"/>
        <v>23859</v>
      </c>
      <c r="BL125" s="96">
        <f t="shared" si="96"/>
        <v>14850</v>
      </c>
      <c r="BM125" s="97">
        <f t="shared" si="97"/>
        <v>18810</v>
      </c>
    </row>
    <row r="126" spans="1:65" s="86" customFormat="1" ht="12.75">
      <c r="A126" s="93">
        <v>10000</v>
      </c>
      <c r="B126" s="94">
        <f t="shared" si="91"/>
        <v>7518.796992481202</v>
      </c>
      <c r="C126" s="94">
        <f t="shared" si="92"/>
        <v>12500</v>
      </c>
      <c r="D126" s="94">
        <f t="shared" si="93"/>
        <v>492.12598425196853</v>
      </c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 t="s">
        <v>46</v>
      </c>
      <c r="BE126" s="96" t="s">
        <v>46</v>
      </c>
      <c r="BF126" s="96" t="s">
        <v>46</v>
      </c>
      <c r="BG126" s="96" t="s">
        <v>46</v>
      </c>
      <c r="BH126" s="96" t="s">
        <v>46</v>
      </c>
      <c r="BI126" s="96" t="s">
        <v>46</v>
      </c>
      <c r="BJ126" s="96">
        <f t="shared" si="94"/>
        <v>19800</v>
      </c>
      <c r="BK126" s="96">
        <f t="shared" si="95"/>
        <v>24100</v>
      </c>
      <c r="BL126" s="96">
        <f t="shared" si="96"/>
        <v>15000</v>
      </c>
      <c r="BM126" s="97">
        <f t="shared" si="97"/>
        <v>19000</v>
      </c>
    </row>
    <row r="127" spans="1:65" s="86" customFormat="1" ht="12.75">
      <c r="A127" s="93">
        <v>10100</v>
      </c>
      <c r="B127" s="94">
        <f t="shared" si="91"/>
        <v>7593.984962406014</v>
      </c>
      <c r="C127" s="94">
        <f t="shared" si="92"/>
        <v>12625</v>
      </c>
      <c r="D127" s="94">
        <f t="shared" si="93"/>
        <v>497.04724409448824</v>
      </c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 t="s">
        <v>46</v>
      </c>
      <c r="BE127" s="96" t="s">
        <v>46</v>
      </c>
      <c r="BF127" s="96" t="s">
        <v>46</v>
      </c>
      <c r="BG127" s="96" t="s">
        <v>46</v>
      </c>
      <c r="BH127" s="96" t="s">
        <v>46</v>
      </c>
      <c r="BI127" s="96" t="s">
        <v>46</v>
      </c>
      <c r="BJ127" s="96">
        <f t="shared" si="94"/>
        <v>19998</v>
      </c>
      <c r="BK127" s="96">
        <f t="shared" si="95"/>
        <v>24341</v>
      </c>
      <c r="BL127" s="96">
        <f t="shared" si="96"/>
        <v>15150</v>
      </c>
      <c r="BM127" s="97">
        <f t="shared" si="97"/>
        <v>19190</v>
      </c>
    </row>
    <row r="128" spans="1:65" s="86" customFormat="1" ht="13.5" thickBot="1">
      <c r="A128" s="99">
        <v>10150</v>
      </c>
      <c r="B128" s="100">
        <f t="shared" si="91"/>
        <v>7631.578947368421</v>
      </c>
      <c r="C128" s="100">
        <f t="shared" si="92"/>
        <v>12687.5</v>
      </c>
      <c r="D128" s="100">
        <f t="shared" si="93"/>
        <v>499.5078740157481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 t="s">
        <v>46</v>
      </c>
      <c r="BE128" s="101" t="s">
        <v>46</v>
      </c>
      <c r="BF128" s="101" t="s">
        <v>46</v>
      </c>
      <c r="BG128" s="101" t="s">
        <v>46</v>
      </c>
      <c r="BH128" s="101" t="s">
        <v>46</v>
      </c>
      <c r="BI128" s="101" t="s">
        <v>46</v>
      </c>
      <c r="BJ128" s="101">
        <f t="shared" si="94"/>
        <v>20097</v>
      </c>
      <c r="BK128" s="101">
        <f t="shared" si="95"/>
        <v>24461.5</v>
      </c>
      <c r="BL128" s="101">
        <f t="shared" si="96"/>
        <v>15225</v>
      </c>
      <c r="BM128" s="102">
        <f t="shared" si="97"/>
        <v>19285</v>
      </c>
    </row>
    <row r="129" spans="56:65" s="86" customFormat="1" ht="12.75"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</row>
    <row r="130" spans="56:65" s="86" customFormat="1" ht="12.75"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</row>
    <row r="131" spans="56:65" s="86" customFormat="1" ht="12.75"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</row>
    <row r="132" spans="56:65" s="86" customFormat="1" ht="12.75"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</row>
    <row r="133" spans="56:65" s="86" customFormat="1" ht="12.75"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</row>
    <row r="134" spans="56:65" s="86" customFormat="1" ht="12.75"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</row>
    <row r="135" spans="56:65" s="86" customFormat="1" ht="12.75"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</row>
    <row r="136" spans="56:65" s="86" customFormat="1" ht="12.75"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</row>
    <row r="137" spans="56:65" s="86" customFormat="1" ht="12.75"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</row>
    <row r="138" spans="56:65" s="86" customFormat="1" ht="12.75"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</row>
    <row r="139" spans="56:65" s="86" customFormat="1" ht="12.75"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</row>
    <row r="140" spans="56:65" s="86" customFormat="1" ht="12.75"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</row>
    <row r="141" spans="56:65" s="86" customFormat="1" ht="12.75"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</row>
    <row r="142" spans="56:65" s="86" customFormat="1" ht="12.75"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</row>
    <row r="143" spans="56:65" s="86" customFormat="1" ht="12.75"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</row>
    <row r="144" spans="56:65" s="86" customFormat="1" ht="12.75"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</row>
    <row r="145" spans="56:65" s="86" customFormat="1" ht="12.75"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</row>
  </sheetData>
  <sheetProtection/>
  <printOptions/>
  <pageMargins left="0.75" right="0.75" top="1" bottom="1" header="0.4921259845" footer="0.4921259845"/>
  <pageSetup horizontalDpi="300" verticalDpi="300" orientation="portrait" paperSize="9" scale="45" r:id="rId2"/>
  <headerFooter alignWithMargins="0">
    <oddHeader>&amp;L&amp;"Arial,Fett"NEC-Deutschland &amp;C&amp;D&amp;RSeite &amp;P</oddHeader>
    <oddFooter>&amp;CErstellt von Huber Manfred &amp;D&amp;RSeite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7"/>
  <dimension ref="A1:DJ287"/>
  <sheetViews>
    <sheetView zoomScale="75" zoomScaleNormal="75" workbookViewId="0" topLeftCell="A1">
      <pane xSplit="1" ySplit="14" topLeftCell="B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4" sqref="A14"/>
    </sheetView>
  </sheetViews>
  <sheetFormatPr defaultColWidth="11.421875" defaultRowHeight="12.75"/>
  <cols>
    <col min="1" max="1" width="23.8515625" style="1" customWidth="1"/>
    <col min="2" max="2" width="0" style="1" hidden="1" customWidth="1"/>
    <col min="3" max="4" width="6.140625" style="1" hidden="1" customWidth="1"/>
    <col min="5" max="6" width="0" style="1" hidden="1" customWidth="1"/>
    <col min="7" max="7" width="6.140625" style="1" hidden="1" customWidth="1"/>
    <col min="8" max="9" width="0" style="1" hidden="1" customWidth="1"/>
    <col min="10" max="10" width="6.140625" style="1" hidden="1" customWidth="1"/>
    <col min="11" max="11" width="0" style="1" hidden="1" customWidth="1"/>
    <col min="12" max="12" width="5.140625" style="1" hidden="1" customWidth="1"/>
    <col min="13" max="52" width="0" style="1" hidden="1" customWidth="1"/>
    <col min="53" max="54" width="13.28125" style="1" bestFit="1" customWidth="1"/>
    <col min="55" max="60" width="13.28125" style="1" hidden="1" customWidth="1"/>
    <col min="61" max="61" width="11.00390625" style="1" hidden="1" customWidth="1"/>
    <col min="62" max="62" width="13.28125" style="1" hidden="1" customWidth="1"/>
    <col min="63" max="16384" width="11.421875" style="1" customWidth="1"/>
  </cols>
  <sheetData>
    <row r="1" ht="51.75" customHeight="1">
      <c r="A1" s="1" t="s">
        <v>68</v>
      </c>
    </row>
    <row r="2" spans="11:13" ht="13.5" thickBot="1">
      <c r="K2" s="3"/>
      <c r="L2" s="3"/>
      <c r="M2" s="3"/>
    </row>
    <row r="3" spans="1:62" ht="17.25">
      <c r="A3" s="4" t="s">
        <v>67</v>
      </c>
      <c r="B3" s="5"/>
      <c r="C3" s="5"/>
      <c r="D3" s="5"/>
      <c r="E3" s="6" t="s">
        <v>2</v>
      </c>
      <c r="F3" s="5"/>
      <c r="G3" s="5"/>
      <c r="H3" s="5"/>
      <c r="I3" s="5"/>
      <c r="J3" s="5"/>
      <c r="K3" s="7" t="s">
        <v>3</v>
      </c>
      <c r="L3" s="5"/>
      <c r="M3" s="5"/>
      <c r="N3" s="7" t="s">
        <v>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103"/>
      <c r="BB3" s="104"/>
      <c r="BC3" s="105"/>
      <c r="BD3" s="5"/>
      <c r="BE3" s="106"/>
      <c r="BF3" s="104"/>
      <c r="BG3" s="107"/>
      <c r="BH3" s="5"/>
      <c r="BI3" s="106"/>
      <c r="BJ3" s="104"/>
    </row>
    <row r="4" spans="1:62" ht="15">
      <c r="A4" s="14"/>
      <c r="B4" s="17"/>
      <c r="C4" s="3"/>
      <c r="D4" s="3"/>
      <c r="E4" s="18" t="s">
        <v>5</v>
      </c>
      <c r="F4" s="3"/>
      <c r="G4" s="3"/>
      <c r="H4" s="19" t="s">
        <v>6</v>
      </c>
      <c r="I4" s="3"/>
      <c r="J4" s="3"/>
      <c r="K4" s="19" t="s">
        <v>7</v>
      </c>
      <c r="L4" s="3"/>
      <c r="M4" s="19" t="s">
        <v>6</v>
      </c>
      <c r="N4" s="20" t="s">
        <v>8</v>
      </c>
      <c r="O4" s="3"/>
      <c r="P4" s="3"/>
      <c r="Q4" s="20" t="s">
        <v>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108" t="s">
        <v>79</v>
      </c>
      <c r="BB4" s="109"/>
      <c r="BC4" s="110" t="s">
        <v>10</v>
      </c>
      <c r="BD4" s="110"/>
      <c r="BE4" s="108" t="s">
        <v>11</v>
      </c>
      <c r="BF4" s="109"/>
      <c r="BG4" s="110" t="s">
        <v>12</v>
      </c>
      <c r="BH4" s="111"/>
      <c r="BI4" s="108" t="s">
        <v>13</v>
      </c>
      <c r="BJ4" s="112"/>
    </row>
    <row r="5" spans="1:62" ht="15">
      <c r="A5" s="14"/>
      <c r="B5" s="17"/>
      <c r="C5" s="26"/>
      <c r="D5" s="3"/>
      <c r="E5" s="3"/>
      <c r="F5" s="3"/>
      <c r="G5" s="3"/>
      <c r="H5" s="3"/>
      <c r="I5" s="3"/>
      <c r="J5" s="3"/>
      <c r="K5" s="19" t="s">
        <v>14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113"/>
      <c r="BB5" s="112"/>
      <c r="BC5" s="111"/>
      <c r="BD5" s="111"/>
      <c r="BE5" s="113"/>
      <c r="BF5" s="112"/>
      <c r="BG5" s="110"/>
      <c r="BH5" s="3"/>
      <c r="BI5" s="108"/>
      <c r="BJ5" s="114"/>
    </row>
    <row r="6" spans="1:62" ht="16.5" customHeight="1">
      <c r="A6" s="33"/>
      <c r="B6" s="17" t="s">
        <v>15</v>
      </c>
      <c r="C6" s="17"/>
      <c r="D6" s="3"/>
      <c r="E6" s="20">
        <v>50018706</v>
      </c>
      <c r="F6" s="3"/>
      <c r="G6" s="3"/>
      <c r="H6" s="3"/>
      <c r="I6" s="3"/>
      <c r="J6" s="3"/>
      <c r="K6" s="20">
        <v>50018707</v>
      </c>
      <c r="L6" s="3"/>
      <c r="M6" s="3"/>
      <c r="N6" s="20">
        <v>100002743</v>
      </c>
      <c r="O6" s="20">
        <v>100002741</v>
      </c>
      <c r="P6" s="20">
        <v>100002742</v>
      </c>
      <c r="Q6" s="20">
        <v>100002053</v>
      </c>
      <c r="R6" s="20">
        <v>100002054</v>
      </c>
      <c r="S6" s="20">
        <v>100002052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3" t="s">
        <v>16</v>
      </c>
      <c r="BB6" s="114"/>
      <c r="BC6" s="43" t="s">
        <v>17</v>
      </c>
      <c r="BD6" s="3"/>
      <c r="BE6" s="33" t="s">
        <v>18</v>
      </c>
      <c r="BF6" s="114"/>
      <c r="BG6" s="115" t="s">
        <v>19</v>
      </c>
      <c r="BH6" s="115" t="s">
        <v>20</v>
      </c>
      <c r="BI6" s="116" t="s">
        <v>21</v>
      </c>
      <c r="BJ6" s="117" t="s">
        <v>22</v>
      </c>
    </row>
    <row r="7" spans="1:62" s="118" customFormat="1" ht="8.25">
      <c r="A7" s="42" t="s">
        <v>23</v>
      </c>
      <c r="B7" s="43" t="s">
        <v>24</v>
      </c>
      <c r="C7" s="44"/>
      <c r="D7" s="43"/>
      <c r="E7" s="43" t="s">
        <v>25</v>
      </c>
      <c r="F7" s="43"/>
      <c r="G7" s="43"/>
      <c r="H7" s="43"/>
      <c r="I7" s="43"/>
      <c r="J7" s="43"/>
      <c r="K7" s="43" t="s">
        <v>26</v>
      </c>
      <c r="L7" s="43"/>
      <c r="M7" s="43"/>
      <c r="N7" s="45" t="s">
        <v>27</v>
      </c>
      <c r="O7" s="43" t="s">
        <v>27</v>
      </c>
      <c r="P7" s="43" t="s">
        <v>28</v>
      </c>
      <c r="Q7" s="45" t="s">
        <v>27</v>
      </c>
      <c r="R7" s="43" t="s">
        <v>27</v>
      </c>
      <c r="S7" s="43" t="s">
        <v>28</v>
      </c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6" t="s">
        <v>69</v>
      </c>
      <c r="BB7" s="47"/>
      <c r="BC7" s="48" t="s">
        <v>30</v>
      </c>
      <c r="BD7" s="48"/>
      <c r="BE7" s="46"/>
      <c r="BF7" s="47"/>
      <c r="BG7" s="48" t="s">
        <v>31</v>
      </c>
      <c r="BH7" s="48" t="s">
        <v>32</v>
      </c>
      <c r="BI7" s="46" t="s">
        <v>33</v>
      </c>
      <c r="BJ7" s="47" t="s">
        <v>34</v>
      </c>
    </row>
    <row r="8" spans="1:62" s="118" customFormat="1" ht="8.25">
      <c r="A8" s="42" t="s">
        <v>35</v>
      </c>
      <c r="B8" s="43"/>
      <c r="C8" s="44"/>
      <c r="D8" s="43"/>
      <c r="E8" s="43"/>
      <c r="F8" s="43"/>
      <c r="G8" s="43"/>
      <c r="H8" s="43"/>
      <c r="I8" s="43"/>
      <c r="J8" s="43"/>
      <c r="K8" s="43"/>
      <c r="L8" s="43"/>
      <c r="M8" s="43"/>
      <c r="N8" s="49" t="s">
        <v>36</v>
      </c>
      <c r="O8" s="49" t="s">
        <v>37</v>
      </c>
      <c r="P8" s="49" t="s">
        <v>38</v>
      </c>
      <c r="Q8" s="49" t="s">
        <v>39</v>
      </c>
      <c r="R8" s="49" t="s">
        <v>37</v>
      </c>
      <c r="S8" s="49" t="s">
        <v>38</v>
      </c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6" t="s">
        <v>40</v>
      </c>
      <c r="BB8" s="47"/>
      <c r="BC8" s="48" t="s">
        <v>41</v>
      </c>
      <c r="BD8" s="48"/>
      <c r="BE8" s="46" t="s">
        <v>42</v>
      </c>
      <c r="BF8" s="47"/>
      <c r="BG8" s="43" t="s">
        <v>43</v>
      </c>
      <c r="BH8" s="43"/>
      <c r="BI8" s="33" t="s">
        <v>44</v>
      </c>
      <c r="BJ8" s="119"/>
    </row>
    <row r="9" spans="1:62" s="118" customFormat="1" ht="8.25">
      <c r="A9" s="42" t="s">
        <v>45</v>
      </c>
      <c r="B9" s="43"/>
      <c r="C9" s="44"/>
      <c r="D9" s="43"/>
      <c r="E9" s="43"/>
      <c r="F9" s="43"/>
      <c r="G9" s="43"/>
      <c r="H9" s="43"/>
      <c r="I9" s="43"/>
      <c r="J9" s="43"/>
      <c r="K9" s="43"/>
      <c r="L9" s="43"/>
      <c r="M9" s="43"/>
      <c r="N9" s="49"/>
      <c r="O9" s="49"/>
      <c r="P9" s="49"/>
      <c r="Q9" s="49"/>
      <c r="R9" s="49"/>
      <c r="S9" s="49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6" t="s">
        <v>46</v>
      </c>
      <c r="BB9" s="47"/>
      <c r="BC9" s="48" t="s">
        <v>46</v>
      </c>
      <c r="BD9" s="48"/>
      <c r="BE9" s="46" t="s">
        <v>46</v>
      </c>
      <c r="BF9" s="47"/>
      <c r="BG9" s="48" t="s">
        <v>47</v>
      </c>
      <c r="BH9" s="43"/>
      <c r="BI9" s="46" t="s">
        <v>47</v>
      </c>
      <c r="BJ9" s="119"/>
    </row>
    <row r="10" spans="1:62" s="118" customFormat="1" ht="8.25">
      <c r="A10" s="42" t="s">
        <v>48</v>
      </c>
      <c r="B10" s="43"/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9"/>
      <c r="O10" s="49"/>
      <c r="P10" s="49"/>
      <c r="Q10" s="49"/>
      <c r="R10" s="49"/>
      <c r="S10" s="49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6" t="s">
        <v>46</v>
      </c>
      <c r="BB10" s="47"/>
      <c r="BC10" s="48" t="s">
        <v>46</v>
      </c>
      <c r="BD10" s="48"/>
      <c r="BE10" s="46" t="s">
        <v>46</v>
      </c>
      <c r="BF10" s="47"/>
      <c r="BG10" s="48" t="s">
        <v>47</v>
      </c>
      <c r="BH10" s="43"/>
      <c r="BI10" s="46" t="s">
        <v>47</v>
      </c>
      <c r="BJ10" s="119"/>
    </row>
    <row r="11" spans="1:114" s="122" customFormat="1" ht="13.5" customHeight="1" thickBot="1">
      <c r="A11" s="52" t="s">
        <v>70</v>
      </c>
      <c r="B11" s="53"/>
      <c r="C11" s="53"/>
      <c r="D11" s="53"/>
      <c r="E11" s="53" t="s">
        <v>50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120" t="s">
        <v>71</v>
      </c>
      <c r="BB11" s="121"/>
      <c r="BC11" s="53" t="s">
        <v>72</v>
      </c>
      <c r="BD11" s="53"/>
      <c r="BE11" s="120" t="s">
        <v>73</v>
      </c>
      <c r="BF11" s="121"/>
      <c r="BG11" s="57" t="s">
        <v>74</v>
      </c>
      <c r="BH11" s="57"/>
      <c r="BI11" s="54" t="s">
        <v>75</v>
      </c>
      <c r="BJ11" s="55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</row>
    <row r="12" spans="1:62" ht="17.25" customHeight="1">
      <c r="A12" s="58" t="s">
        <v>67</v>
      </c>
      <c r="B12" s="60"/>
      <c r="C12" s="60"/>
      <c r="D12" s="5"/>
      <c r="E12" s="12" t="s">
        <v>60</v>
      </c>
      <c r="F12" s="12" t="s">
        <v>61</v>
      </c>
      <c r="G12" s="5"/>
      <c r="H12" s="12" t="s">
        <v>60</v>
      </c>
      <c r="I12" s="12" t="s">
        <v>61</v>
      </c>
      <c r="J12" s="5"/>
      <c r="K12" s="12" t="s">
        <v>62</v>
      </c>
      <c r="L12" s="5"/>
      <c r="M12" s="12" t="s">
        <v>62</v>
      </c>
      <c r="N12" s="12" t="s">
        <v>62</v>
      </c>
      <c r="O12" s="12" t="s">
        <v>62</v>
      </c>
      <c r="P12" s="12" t="s">
        <v>62</v>
      </c>
      <c r="Q12" s="12" t="s">
        <v>62</v>
      </c>
      <c r="R12" s="12" t="s">
        <v>62</v>
      </c>
      <c r="S12" s="12" t="s">
        <v>62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61" t="s">
        <v>60</v>
      </c>
      <c r="BB12" s="62" t="s">
        <v>61</v>
      </c>
      <c r="BC12" s="63" t="s">
        <v>60</v>
      </c>
      <c r="BD12" s="64" t="s">
        <v>61</v>
      </c>
      <c r="BE12" s="61" t="s">
        <v>60</v>
      </c>
      <c r="BF12" s="62" t="s">
        <v>61</v>
      </c>
      <c r="BG12" s="63" t="s">
        <v>60</v>
      </c>
      <c r="BH12" s="64" t="s">
        <v>61</v>
      </c>
      <c r="BI12" s="61" t="s">
        <v>60</v>
      </c>
      <c r="BJ12" s="62" t="s">
        <v>61</v>
      </c>
    </row>
    <row r="13" spans="1:62" ht="17.25" customHeight="1" thickBot="1">
      <c r="A13" s="65" t="s">
        <v>63</v>
      </c>
      <c r="B13" s="17"/>
      <c r="C13" s="17"/>
      <c r="D13" s="3"/>
      <c r="E13" s="67" t="s">
        <v>65</v>
      </c>
      <c r="F13" s="67" t="s">
        <v>66</v>
      </c>
      <c r="G13" s="3"/>
      <c r="H13" s="67" t="s">
        <v>65</v>
      </c>
      <c r="I13" s="67" t="s">
        <v>66</v>
      </c>
      <c r="J13" s="3"/>
      <c r="K13" s="67" t="s">
        <v>67</v>
      </c>
      <c r="L13" s="3"/>
      <c r="M13" s="67" t="s">
        <v>67</v>
      </c>
      <c r="N13" s="67" t="s">
        <v>67</v>
      </c>
      <c r="O13" s="67" t="s">
        <v>67</v>
      </c>
      <c r="P13" s="67" t="s">
        <v>67</v>
      </c>
      <c r="Q13" s="67" t="s">
        <v>67</v>
      </c>
      <c r="R13" s="67" t="s">
        <v>67</v>
      </c>
      <c r="S13" s="67" t="s">
        <v>67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68" t="s">
        <v>76</v>
      </c>
      <c r="BB13" s="69" t="s">
        <v>77</v>
      </c>
      <c r="BC13" s="68" t="s">
        <v>76</v>
      </c>
      <c r="BD13" s="69" t="s">
        <v>77</v>
      </c>
      <c r="BE13" s="68" t="s">
        <v>76</v>
      </c>
      <c r="BF13" s="69" t="s">
        <v>77</v>
      </c>
      <c r="BG13" s="70" t="s">
        <v>76</v>
      </c>
      <c r="BH13" s="71" t="s">
        <v>77</v>
      </c>
      <c r="BI13" s="68" t="s">
        <v>76</v>
      </c>
      <c r="BJ13" s="69" t="s">
        <v>77</v>
      </c>
    </row>
    <row r="14" spans="1:64" s="86" customFormat="1" ht="21" thickBot="1">
      <c r="A14" s="72">
        <v>0</v>
      </c>
      <c r="B14" s="74" t="e">
        <f>#REF!/1.310236</f>
        <v>#REF!</v>
      </c>
      <c r="C14" s="75" t="e">
        <f>#REF!/1.310236</f>
        <v>#REF!</v>
      </c>
      <c r="D14" s="75" t="e">
        <f>#REF!/1.310236</f>
        <v>#REF!</v>
      </c>
      <c r="E14" s="76" t="e">
        <f>(D14*34.60138)-59.0458</f>
        <v>#REF!</v>
      </c>
      <c r="F14" s="76" t="e">
        <f>(D14*42.55973)-59.0458</f>
        <v>#REF!</v>
      </c>
      <c r="G14" s="75" t="e">
        <f>#REF!/1.299921</f>
        <v>#REF!</v>
      </c>
      <c r="H14" s="76" t="e">
        <f>(G14*34.60138)-59.0458</f>
        <v>#REF!</v>
      </c>
      <c r="I14" s="76" t="e">
        <f>(G14*42.55973)-59.0458</f>
        <v>#REF!</v>
      </c>
      <c r="J14" s="75" t="e">
        <f>#REF!/1.310236</f>
        <v>#REF!</v>
      </c>
      <c r="K14" s="76" t="e">
        <f>(J14*27.13078)-62.693</f>
        <v>#REF!</v>
      </c>
      <c r="L14" s="75" t="e">
        <f>#REF!/1.299921</f>
        <v>#REF!</v>
      </c>
      <c r="M14" s="76" t="e">
        <f>(L14*27.13078)-62.693</f>
        <v>#REF!</v>
      </c>
      <c r="N14" s="76">
        <f>A14*3.31</f>
        <v>0</v>
      </c>
      <c r="O14" s="76">
        <f>A14*4.25</f>
        <v>0</v>
      </c>
      <c r="P14" s="76">
        <f>A14*5.68</f>
        <v>0</v>
      </c>
      <c r="Q14" s="76">
        <f>A14*3.5</f>
        <v>0</v>
      </c>
      <c r="R14" s="76">
        <f>A14*4.25</f>
        <v>0</v>
      </c>
      <c r="S14" s="76">
        <f>A14*5.68</f>
        <v>0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123">
        <f>A14/1.5</f>
        <v>0</v>
      </c>
      <c r="BB14" s="124">
        <f>A14/1.8</f>
        <v>0</v>
      </c>
      <c r="BC14" s="125">
        <f>A14/1.8</f>
        <v>0</v>
      </c>
      <c r="BD14" s="126">
        <f>A14/2.16</f>
        <v>0</v>
      </c>
      <c r="BE14" s="123">
        <f>A14/2</f>
        <v>0</v>
      </c>
      <c r="BF14" s="124">
        <f>A14/2.3</f>
        <v>0</v>
      </c>
      <c r="BG14" s="125">
        <f>A14/1.9</f>
        <v>0</v>
      </c>
      <c r="BH14" s="126">
        <f>A14/2.4</f>
        <v>0</v>
      </c>
      <c r="BI14" s="123">
        <f>A14/1.5</f>
        <v>0</v>
      </c>
      <c r="BJ14" s="124">
        <f>A14/1.9</f>
        <v>0</v>
      </c>
      <c r="BL14" s="133" t="s">
        <v>81</v>
      </c>
    </row>
    <row r="15" spans="1:62" s="86" customFormat="1" ht="12.75">
      <c r="A15" s="83"/>
      <c r="B15" s="84"/>
      <c r="C15" s="85"/>
      <c r="BG15" s="82"/>
      <c r="BH15" s="82"/>
      <c r="BI15" s="82"/>
      <c r="BJ15" s="82"/>
    </row>
    <row r="16" spans="2:62" s="86" customFormat="1" ht="12.75">
      <c r="B16" s="84"/>
      <c r="C16" s="85"/>
      <c r="BG16" s="82"/>
      <c r="BH16" s="82"/>
      <c r="BI16" s="82"/>
      <c r="BJ16" s="82"/>
    </row>
    <row r="17" spans="1:62" s="86" customFormat="1" ht="13.5" thickBot="1">
      <c r="A17" s="83"/>
      <c r="B17" s="84"/>
      <c r="C17" s="85"/>
      <c r="BG17" s="82"/>
      <c r="BH17" s="82"/>
      <c r="BI17" s="82"/>
      <c r="BJ17" s="82"/>
    </row>
    <row r="18" spans="1:62" s="86" customFormat="1" ht="12.75">
      <c r="A18" s="127">
        <v>1000</v>
      </c>
      <c r="B18" s="90" t="e">
        <f>#REF!/1.310236</f>
        <v>#REF!</v>
      </c>
      <c r="C18" s="91" t="e">
        <f>#REF!/1.310236</f>
        <v>#REF!</v>
      </c>
      <c r="D18" s="91" t="e">
        <f>#REF!/1.310236</f>
        <v>#REF!</v>
      </c>
      <c r="E18" s="91" t="e">
        <f aca="true" t="shared" si="0" ref="E18:E51">(D18*34.60138)-59.0458</f>
        <v>#REF!</v>
      </c>
      <c r="F18" s="91" t="e">
        <f aca="true" t="shared" si="1" ref="F18:F51">(D18*42.55973)-59.0458</f>
        <v>#REF!</v>
      </c>
      <c r="G18" s="91" t="e">
        <f>#REF!/1.299921</f>
        <v>#REF!</v>
      </c>
      <c r="H18" s="91" t="e">
        <f aca="true" t="shared" si="2" ref="H18:H51">(G18*34.60138)-59.0458</f>
        <v>#REF!</v>
      </c>
      <c r="I18" s="91" t="e">
        <f aca="true" t="shared" si="3" ref="I18:I51">(G18*42.55973)-59.0458</f>
        <v>#REF!</v>
      </c>
      <c r="J18" s="91" t="e">
        <f>#REF!/1.310236</f>
        <v>#REF!</v>
      </c>
      <c r="K18" s="91" t="e">
        <f aca="true" t="shared" si="4" ref="K18:K51">(J18*27.13078)-62.693</f>
        <v>#REF!</v>
      </c>
      <c r="L18" s="91" t="e">
        <f>#REF!/1.299921</f>
        <v>#REF!</v>
      </c>
      <c r="M18" s="91" t="e">
        <f aca="true" t="shared" si="5" ref="M18:M51">(L18*27.13078)-62.693</f>
        <v>#REF!</v>
      </c>
      <c r="N18" s="91">
        <f aca="true" t="shared" si="6" ref="N18:N51">A18*3.31</f>
        <v>3310</v>
      </c>
      <c r="O18" s="91">
        <f aca="true" t="shared" si="7" ref="O18:O51">A18*4.25</f>
        <v>4250</v>
      </c>
      <c r="P18" s="91">
        <f aca="true" t="shared" si="8" ref="P18:P51">A18*5.68</f>
        <v>5680</v>
      </c>
      <c r="Q18" s="91">
        <f aca="true" t="shared" si="9" ref="Q18:Q51">A18*3.5</f>
        <v>3500</v>
      </c>
      <c r="R18" s="91">
        <f aca="true" t="shared" si="10" ref="R18:R51">A18*4.25</f>
        <v>4250</v>
      </c>
      <c r="S18" s="91">
        <f aca="true" t="shared" si="11" ref="S18:S51">A18*5.68</f>
        <v>5680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>
        <f aca="true" t="shared" si="12" ref="BA18:BA36">A18/1.5</f>
        <v>666.6666666666666</v>
      </c>
      <c r="BB18" s="91">
        <f aca="true" t="shared" si="13" ref="BB18:BB36">A18/1.8</f>
        <v>555.5555555555555</v>
      </c>
      <c r="BC18" s="91" t="s">
        <v>46</v>
      </c>
      <c r="BD18" s="91" t="s">
        <v>46</v>
      </c>
      <c r="BE18" s="91">
        <f aca="true" t="shared" si="14" ref="BE18:BE35">A18/2</f>
        <v>500</v>
      </c>
      <c r="BF18" s="91">
        <f aca="true" t="shared" si="15" ref="BF18:BF35">A18/2.3</f>
        <v>434.7826086956522</v>
      </c>
      <c r="BG18" s="91" t="s">
        <v>46</v>
      </c>
      <c r="BH18" s="91" t="s">
        <v>46</v>
      </c>
      <c r="BI18" s="91" t="s">
        <v>46</v>
      </c>
      <c r="BJ18" s="92" t="s">
        <v>46</v>
      </c>
    </row>
    <row r="19" spans="1:62" s="86" customFormat="1" ht="12.75">
      <c r="A19" s="128">
        <v>1500</v>
      </c>
      <c r="B19" s="95" t="e">
        <f>#REF!/1.310236</f>
        <v>#REF!</v>
      </c>
      <c r="C19" s="96" t="e">
        <f>#REF!/1.310236</f>
        <v>#REF!</v>
      </c>
      <c r="D19" s="96" t="e">
        <f>#REF!/1.310236</f>
        <v>#REF!</v>
      </c>
      <c r="E19" s="96" t="e">
        <f t="shared" si="0"/>
        <v>#REF!</v>
      </c>
      <c r="F19" s="96" t="e">
        <f t="shared" si="1"/>
        <v>#REF!</v>
      </c>
      <c r="G19" s="96" t="e">
        <f>#REF!/1.299921</f>
        <v>#REF!</v>
      </c>
      <c r="H19" s="96" t="e">
        <f t="shared" si="2"/>
        <v>#REF!</v>
      </c>
      <c r="I19" s="96" t="e">
        <f t="shared" si="3"/>
        <v>#REF!</v>
      </c>
      <c r="J19" s="96" t="e">
        <f>#REF!/1.310236</f>
        <v>#REF!</v>
      </c>
      <c r="K19" s="96" t="e">
        <f t="shared" si="4"/>
        <v>#REF!</v>
      </c>
      <c r="L19" s="96" t="e">
        <f>#REF!/1.299921</f>
        <v>#REF!</v>
      </c>
      <c r="M19" s="96" t="e">
        <f t="shared" si="5"/>
        <v>#REF!</v>
      </c>
      <c r="N19" s="96">
        <f t="shared" si="6"/>
        <v>4965</v>
      </c>
      <c r="O19" s="96">
        <f t="shared" si="7"/>
        <v>6375</v>
      </c>
      <c r="P19" s="96">
        <f t="shared" si="8"/>
        <v>8520</v>
      </c>
      <c r="Q19" s="96">
        <f t="shared" si="9"/>
        <v>5250</v>
      </c>
      <c r="R19" s="96">
        <f t="shared" si="10"/>
        <v>6375</v>
      </c>
      <c r="S19" s="96">
        <f t="shared" si="11"/>
        <v>8520</v>
      </c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>
        <f t="shared" si="12"/>
        <v>1000</v>
      </c>
      <c r="BB19" s="96">
        <f t="shared" si="13"/>
        <v>833.3333333333333</v>
      </c>
      <c r="BC19" s="96">
        <f aca="true" t="shared" si="16" ref="BC19:BC39">A19/1.8</f>
        <v>833.3333333333333</v>
      </c>
      <c r="BD19" s="96">
        <f aca="true" t="shared" si="17" ref="BD19:BD39">A19/2.16</f>
        <v>694.4444444444443</v>
      </c>
      <c r="BE19" s="96">
        <f t="shared" si="14"/>
        <v>750</v>
      </c>
      <c r="BF19" s="96">
        <f t="shared" si="15"/>
        <v>652.1739130434784</v>
      </c>
      <c r="BG19" s="96">
        <f aca="true" t="shared" si="18" ref="BG19:BG51">A19/1.9</f>
        <v>789.4736842105264</v>
      </c>
      <c r="BH19" s="96">
        <f aca="true" t="shared" si="19" ref="BH19:BH51">A19/2.4</f>
        <v>625</v>
      </c>
      <c r="BI19" s="96">
        <f aca="true" t="shared" si="20" ref="BI19:BI45">A19/1.5</f>
        <v>1000</v>
      </c>
      <c r="BJ19" s="97">
        <f aca="true" t="shared" si="21" ref="BJ19:BJ45">A19/1.9</f>
        <v>789.4736842105264</v>
      </c>
    </row>
    <row r="20" spans="1:62" s="86" customFormat="1" ht="12.75">
      <c r="A20" s="128">
        <v>2000</v>
      </c>
      <c r="B20" s="95" t="e">
        <f>#REF!/1.310236</f>
        <v>#REF!</v>
      </c>
      <c r="C20" s="96" t="e">
        <f>#REF!/1.310236</f>
        <v>#REF!</v>
      </c>
      <c r="D20" s="96" t="e">
        <f>#REF!/1.310236</f>
        <v>#REF!</v>
      </c>
      <c r="E20" s="96" t="e">
        <f t="shared" si="0"/>
        <v>#REF!</v>
      </c>
      <c r="F20" s="96" t="e">
        <f t="shared" si="1"/>
        <v>#REF!</v>
      </c>
      <c r="G20" s="96" t="e">
        <f>#REF!/1.299921</f>
        <v>#REF!</v>
      </c>
      <c r="H20" s="96" t="e">
        <f t="shared" si="2"/>
        <v>#REF!</v>
      </c>
      <c r="I20" s="96" t="e">
        <f t="shared" si="3"/>
        <v>#REF!</v>
      </c>
      <c r="J20" s="96" t="e">
        <f>#REF!/1.310236</f>
        <v>#REF!</v>
      </c>
      <c r="K20" s="96" t="e">
        <f t="shared" si="4"/>
        <v>#REF!</v>
      </c>
      <c r="L20" s="96" t="e">
        <f>#REF!/1.299921</f>
        <v>#REF!</v>
      </c>
      <c r="M20" s="96" t="e">
        <f t="shared" si="5"/>
        <v>#REF!</v>
      </c>
      <c r="N20" s="96">
        <f t="shared" si="6"/>
        <v>6620</v>
      </c>
      <c r="O20" s="96">
        <f t="shared" si="7"/>
        <v>8500</v>
      </c>
      <c r="P20" s="96">
        <f t="shared" si="8"/>
        <v>11360</v>
      </c>
      <c r="Q20" s="96">
        <f t="shared" si="9"/>
        <v>7000</v>
      </c>
      <c r="R20" s="96">
        <f t="shared" si="10"/>
        <v>8500</v>
      </c>
      <c r="S20" s="96">
        <f t="shared" si="11"/>
        <v>11360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>
        <f t="shared" si="12"/>
        <v>1333.3333333333333</v>
      </c>
      <c r="BB20" s="96">
        <f t="shared" si="13"/>
        <v>1111.111111111111</v>
      </c>
      <c r="BC20" s="96">
        <f t="shared" si="16"/>
        <v>1111.111111111111</v>
      </c>
      <c r="BD20" s="96">
        <f t="shared" si="17"/>
        <v>925.9259259259259</v>
      </c>
      <c r="BE20" s="96">
        <f t="shared" si="14"/>
        <v>1000</v>
      </c>
      <c r="BF20" s="96">
        <f t="shared" si="15"/>
        <v>869.5652173913044</v>
      </c>
      <c r="BG20" s="96">
        <f t="shared" si="18"/>
        <v>1052.6315789473686</v>
      </c>
      <c r="BH20" s="96">
        <f t="shared" si="19"/>
        <v>833.3333333333334</v>
      </c>
      <c r="BI20" s="96">
        <f t="shared" si="20"/>
        <v>1333.3333333333333</v>
      </c>
      <c r="BJ20" s="97">
        <f t="shared" si="21"/>
        <v>1052.6315789473686</v>
      </c>
    </row>
    <row r="21" spans="1:62" s="86" customFormat="1" ht="12.75">
      <c r="A21" s="128">
        <v>2500</v>
      </c>
      <c r="B21" s="95" t="e">
        <f>#REF!/1.310236</f>
        <v>#REF!</v>
      </c>
      <c r="C21" s="96" t="e">
        <f>#REF!/1.310236</f>
        <v>#REF!</v>
      </c>
      <c r="D21" s="96" t="e">
        <f>#REF!/1.310236</f>
        <v>#REF!</v>
      </c>
      <c r="E21" s="96" t="e">
        <f t="shared" si="0"/>
        <v>#REF!</v>
      </c>
      <c r="F21" s="96" t="e">
        <f t="shared" si="1"/>
        <v>#REF!</v>
      </c>
      <c r="G21" s="96" t="e">
        <f>#REF!/1.299921</f>
        <v>#REF!</v>
      </c>
      <c r="H21" s="96" t="e">
        <f t="shared" si="2"/>
        <v>#REF!</v>
      </c>
      <c r="I21" s="96" t="e">
        <f t="shared" si="3"/>
        <v>#REF!</v>
      </c>
      <c r="J21" s="96" t="e">
        <f>#REF!/1.310236</f>
        <v>#REF!</v>
      </c>
      <c r="K21" s="96" t="e">
        <f t="shared" si="4"/>
        <v>#REF!</v>
      </c>
      <c r="L21" s="96" t="e">
        <f>#REF!/1.299921</f>
        <v>#REF!</v>
      </c>
      <c r="M21" s="96" t="e">
        <f t="shared" si="5"/>
        <v>#REF!</v>
      </c>
      <c r="N21" s="96">
        <f t="shared" si="6"/>
        <v>8275</v>
      </c>
      <c r="O21" s="96">
        <f t="shared" si="7"/>
        <v>10625</v>
      </c>
      <c r="P21" s="96">
        <f t="shared" si="8"/>
        <v>14200</v>
      </c>
      <c r="Q21" s="96">
        <f t="shared" si="9"/>
        <v>8750</v>
      </c>
      <c r="R21" s="96">
        <f t="shared" si="10"/>
        <v>10625</v>
      </c>
      <c r="S21" s="96">
        <f t="shared" si="11"/>
        <v>14200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>
        <f t="shared" si="12"/>
        <v>1666.6666666666667</v>
      </c>
      <c r="BB21" s="96">
        <f t="shared" si="13"/>
        <v>1388.888888888889</v>
      </c>
      <c r="BC21" s="96">
        <f t="shared" si="16"/>
        <v>1388.888888888889</v>
      </c>
      <c r="BD21" s="96">
        <f t="shared" si="17"/>
        <v>1157.4074074074074</v>
      </c>
      <c r="BE21" s="96">
        <f t="shared" si="14"/>
        <v>1250</v>
      </c>
      <c r="BF21" s="96">
        <f t="shared" si="15"/>
        <v>1086.9565217391305</v>
      </c>
      <c r="BG21" s="96">
        <f t="shared" si="18"/>
        <v>1315.7894736842106</v>
      </c>
      <c r="BH21" s="96">
        <f t="shared" si="19"/>
        <v>1041.6666666666667</v>
      </c>
      <c r="BI21" s="96">
        <f t="shared" si="20"/>
        <v>1666.6666666666667</v>
      </c>
      <c r="BJ21" s="97">
        <f t="shared" si="21"/>
        <v>1315.7894736842106</v>
      </c>
    </row>
    <row r="22" spans="1:62" s="86" customFormat="1" ht="12.75">
      <c r="A22" s="128">
        <v>3000</v>
      </c>
      <c r="B22" s="95" t="e">
        <f>#REF!/1.310236</f>
        <v>#REF!</v>
      </c>
      <c r="C22" s="96" t="e">
        <f>#REF!/1.310236</f>
        <v>#REF!</v>
      </c>
      <c r="D22" s="96" t="e">
        <f>#REF!/1.310236</f>
        <v>#REF!</v>
      </c>
      <c r="E22" s="96" t="e">
        <f t="shared" si="0"/>
        <v>#REF!</v>
      </c>
      <c r="F22" s="96" t="e">
        <f t="shared" si="1"/>
        <v>#REF!</v>
      </c>
      <c r="G22" s="96" t="e">
        <f>#REF!/1.299921</f>
        <v>#REF!</v>
      </c>
      <c r="H22" s="96" t="e">
        <f t="shared" si="2"/>
        <v>#REF!</v>
      </c>
      <c r="I22" s="96" t="e">
        <f t="shared" si="3"/>
        <v>#REF!</v>
      </c>
      <c r="J22" s="96" t="e">
        <f>#REF!/1.310236</f>
        <v>#REF!</v>
      </c>
      <c r="K22" s="96" t="e">
        <f t="shared" si="4"/>
        <v>#REF!</v>
      </c>
      <c r="L22" s="96" t="e">
        <f>#REF!/1.299921</f>
        <v>#REF!</v>
      </c>
      <c r="M22" s="96" t="e">
        <f t="shared" si="5"/>
        <v>#REF!</v>
      </c>
      <c r="N22" s="96">
        <f t="shared" si="6"/>
        <v>9930</v>
      </c>
      <c r="O22" s="96">
        <f t="shared" si="7"/>
        <v>12750</v>
      </c>
      <c r="P22" s="96">
        <f t="shared" si="8"/>
        <v>17040</v>
      </c>
      <c r="Q22" s="96">
        <f t="shared" si="9"/>
        <v>10500</v>
      </c>
      <c r="R22" s="96">
        <f t="shared" si="10"/>
        <v>12750</v>
      </c>
      <c r="S22" s="96">
        <f t="shared" si="11"/>
        <v>17040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>
        <f t="shared" si="12"/>
        <v>2000</v>
      </c>
      <c r="BB22" s="96">
        <f t="shared" si="13"/>
        <v>1666.6666666666665</v>
      </c>
      <c r="BC22" s="96">
        <f t="shared" si="16"/>
        <v>1666.6666666666665</v>
      </c>
      <c r="BD22" s="96">
        <f t="shared" si="17"/>
        <v>1388.8888888888887</v>
      </c>
      <c r="BE22" s="96">
        <f t="shared" si="14"/>
        <v>1500</v>
      </c>
      <c r="BF22" s="96">
        <f t="shared" si="15"/>
        <v>1304.3478260869567</v>
      </c>
      <c r="BG22" s="96">
        <f t="shared" si="18"/>
        <v>1578.9473684210527</v>
      </c>
      <c r="BH22" s="96">
        <f t="shared" si="19"/>
        <v>1250</v>
      </c>
      <c r="BI22" s="96">
        <f t="shared" si="20"/>
        <v>2000</v>
      </c>
      <c r="BJ22" s="97">
        <f t="shared" si="21"/>
        <v>1578.9473684210527</v>
      </c>
    </row>
    <row r="23" spans="1:62" s="86" customFormat="1" ht="12.75">
      <c r="A23" s="128">
        <v>3500</v>
      </c>
      <c r="B23" s="95" t="e">
        <f>#REF!/1.310236</f>
        <v>#REF!</v>
      </c>
      <c r="C23" s="96" t="e">
        <f>#REF!/1.310236</f>
        <v>#REF!</v>
      </c>
      <c r="D23" s="96" t="e">
        <f>#REF!/1.310236</f>
        <v>#REF!</v>
      </c>
      <c r="E23" s="96" t="e">
        <f t="shared" si="0"/>
        <v>#REF!</v>
      </c>
      <c r="F23" s="96" t="e">
        <f t="shared" si="1"/>
        <v>#REF!</v>
      </c>
      <c r="G23" s="96" t="e">
        <f>#REF!/1.299921</f>
        <v>#REF!</v>
      </c>
      <c r="H23" s="96" t="e">
        <f t="shared" si="2"/>
        <v>#REF!</v>
      </c>
      <c r="I23" s="96" t="e">
        <f t="shared" si="3"/>
        <v>#REF!</v>
      </c>
      <c r="J23" s="96" t="e">
        <f>#REF!/1.310236</f>
        <v>#REF!</v>
      </c>
      <c r="K23" s="96" t="e">
        <f t="shared" si="4"/>
        <v>#REF!</v>
      </c>
      <c r="L23" s="96" t="e">
        <f>#REF!/1.299921</f>
        <v>#REF!</v>
      </c>
      <c r="M23" s="96" t="e">
        <f t="shared" si="5"/>
        <v>#REF!</v>
      </c>
      <c r="N23" s="96">
        <f t="shared" si="6"/>
        <v>11585</v>
      </c>
      <c r="O23" s="96">
        <f t="shared" si="7"/>
        <v>14875</v>
      </c>
      <c r="P23" s="96">
        <f t="shared" si="8"/>
        <v>19880</v>
      </c>
      <c r="Q23" s="96">
        <f t="shared" si="9"/>
        <v>12250</v>
      </c>
      <c r="R23" s="96">
        <f t="shared" si="10"/>
        <v>14875</v>
      </c>
      <c r="S23" s="96">
        <f t="shared" si="11"/>
        <v>19880</v>
      </c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>
        <f t="shared" si="12"/>
        <v>2333.3333333333335</v>
      </c>
      <c r="BB23" s="96">
        <f t="shared" si="13"/>
        <v>1944.4444444444443</v>
      </c>
      <c r="BC23" s="96">
        <f t="shared" si="16"/>
        <v>1944.4444444444443</v>
      </c>
      <c r="BD23" s="96">
        <f t="shared" si="17"/>
        <v>1620.3703703703702</v>
      </c>
      <c r="BE23" s="96">
        <f t="shared" si="14"/>
        <v>1750</v>
      </c>
      <c r="BF23" s="96">
        <f t="shared" si="15"/>
        <v>1521.7391304347827</v>
      </c>
      <c r="BG23" s="96">
        <f t="shared" si="18"/>
        <v>1842.1052631578948</v>
      </c>
      <c r="BH23" s="96">
        <f t="shared" si="19"/>
        <v>1458.3333333333335</v>
      </c>
      <c r="BI23" s="96">
        <f t="shared" si="20"/>
        <v>2333.3333333333335</v>
      </c>
      <c r="BJ23" s="97">
        <f t="shared" si="21"/>
        <v>1842.1052631578948</v>
      </c>
    </row>
    <row r="24" spans="1:62" s="86" customFormat="1" ht="12.75">
      <c r="A24" s="128">
        <v>4000</v>
      </c>
      <c r="B24" s="95" t="e">
        <f>#REF!/1.310236</f>
        <v>#REF!</v>
      </c>
      <c r="C24" s="96" t="e">
        <f>#REF!/1.310236</f>
        <v>#REF!</v>
      </c>
      <c r="D24" s="96" t="e">
        <f>#REF!/1.310236</f>
        <v>#REF!</v>
      </c>
      <c r="E24" s="96" t="e">
        <f t="shared" si="0"/>
        <v>#REF!</v>
      </c>
      <c r="F24" s="96" t="e">
        <f t="shared" si="1"/>
        <v>#REF!</v>
      </c>
      <c r="G24" s="96" t="e">
        <f>#REF!/1.299921</f>
        <v>#REF!</v>
      </c>
      <c r="H24" s="96" t="e">
        <f t="shared" si="2"/>
        <v>#REF!</v>
      </c>
      <c r="I24" s="96" t="e">
        <f t="shared" si="3"/>
        <v>#REF!</v>
      </c>
      <c r="J24" s="96" t="e">
        <f>#REF!/1.310236</f>
        <v>#REF!</v>
      </c>
      <c r="K24" s="96" t="e">
        <f t="shared" si="4"/>
        <v>#REF!</v>
      </c>
      <c r="L24" s="96" t="e">
        <f>#REF!/1.299921</f>
        <v>#REF!</v>
      </c>
      <c r="M24" s="96" t="e">
        <f t="shared" si="5"/>
        <v>#REF!</v>
      </c>
      <c r="N24" s="96">
        <f t="shared" si="6"/>
        <v>13240</v>
      </c>
      <c r="O24" s="96">
        <f t="shared" si="7"/>
        <v>17000</v>
      </c>
      <c r="P24" s="96">
        <f t="shared" si="8"/>
        <v>22720</v>
      </c>
      <c r="Q24" s="96">
        <f t="shared" si="9"/>
        <v>14000</v>
      </c>
      <c r="R24" s="96">
        <f t="shared" si="10"/>
        <v>17000</v>
      </c>
      <c r="S24" s="96">
        <f t="shared" si="11"/>
        <v>22720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>
        <f t="shared" si="12"/>
        <v>2666.6666666666665</v>
      </c>
      <c r="BB24" s="96">
        <f t="shared" si="13"/>
        <v>2222.222222222222</v>
      </c>
      <c r="BC24" s="96">
        <f t="shared" si="16"/>
        <v>2222.222222222222</v>
      </c>
      <c r="BD24" s="96">
        <f t="shared" si="17"/>
        <v>1851.8518518518517</v>
      </c>
      <c r="BE24" s="96">
        <f t="shared" si="14"/>
        <v>2000</v>
      </c>
      <c r="BF24" s="96">
        <f t="shared" si="15"/>
        <v>1739.1304347826087</v>
      </c>
      <c r="BG24" s="96">
        <f t="shared" si="18"/>
        <v>2105.263157894737</v>
      </c>
      <c r="BH24" s="96">
        <f t="shared" si="19"/>
        <v>1666.6666666666667</v>
      </c>
      <c r="BI24" s="96">
        <f t="shared" si="20"/>
        <v>2666.6666666666665</v>
      </c>
      <c r="BJ24" s="97">
        <f t="shared" si="21"/>
        <v>2105.263157894737</v>
      </c>
    </row>
    <row r="25" spans="1:62" s="86" customFormat="1" ht="12.75">
      <c r="A25" s="128">
        <v>4500</v>
      </c>
      <c r="B25" s="95" t="e">
        <f>#REF!/1.310236</f>
        <v>#REF!</v>
      </c>
      <c r="C25" s="96" t="e">
        <f>#REF!/1.310236</f>
        <v>#REF!</v>
      </c>
      <c r="D25" s="96" t="e">
        <f>#REF!/1.310236</f>
        <v>#REF!</v>
      </c>
      <c r="E25" s="96" t="e">
        <f t="shared" si="0"/>
        <v>#REF!</v>
      </c>
      <c r="F25" s="96" t="e">
        <f t="shared" si="1"/>
        <v>#REF!</v>
      </c>
      <c r="G25" s="96" t="e">
        <f>#REF!/1.299921</f>
        <v>#REF!</v>
      </c>
      <c r="H25" s="96" t="e">
        <f t="shared" si="2"/>
        <v>#REF!</v>
      </c>
      <c r="I25" s="96" t="e">
        <f t="shared" si="3"/>
        <v>#REF!</v>
      </c>
      <c r="J25" s="96" t="e">
        <f>#REF!/1.310236</f>
        <v>#REF!</v>
      </c>
      <c r="K25" s="96" t="e">
        <f t="shared" si="4"/>
        <v>#REF!</v>
      </c>
      <c r="L25" s="96" t="e">
        <f>#REF!/1.299921</f>
        <v>#REF!</v>
      </c>
      <c r="M25" s="96" t="e">
        <f t="shared" si="5"/>
        <v>#REF!</v>
      </c>
      <c r="N25" s="96">
        <f t="shared" si="6"/>
        <v>14895</v>
      </c>
      <c r="O25" s="96">
        <f t="shared" si="7"/>
        <v>19125</v>
      </c>
      <c r="P25" s="96">
        <f t="shared" si="8"/>
        <v>25560</v>
      </c>
      <c r="Q25" s="96">
        <f t="shared" si="9"/>
        <v>15750</v>
      </c>
      <c r="R25" s="96">
        <f t="shared" si="10"/>
        <v>19125</v>
      </c>
      <c r="S25" s="96">
        <f t="shared" si="11"/>
        <v>25560</v>
      </c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>
        <f t="shared" si="12"/>
        <v>3000</v>
      </c>
      <c r="BB25" s="96">
        <f t="shared" si="13"/>
        <v>2500</v>
      </c>
      <c r="BC25" s="96">
        <f t="shared" si="16"/>
        <v>2500</v>
      </c>
      <c r="BD25" s="96">
        <f t="shared" si="17"/>
        <v>2083.333333333333</v>
      </c>
      <c r="BE25" s="96">
        <f t="shared" si="14"/>
        <v>2250</v>
      </c>
      <c r="BF25" s="96">
        <f t="shared" si="15"/>
        <v>1956.521739130435</v>
      </c>
      <c r="BG25" s="96">
        <f t="shared" si="18"/>
        <v>2368.421052631579</v>
      </c>
      <c r="BH25" s="96">
        <f t="shared" si="19"/>
        <v>1875</v>
      </c>
      <c r="BI25" s="96">
        <f t="shared" si="20"/>
        <v>3000</v>
      </c>
      <c r="BJ25" s="97">
        <f t="shared" si="21"/>
        <v>2368.421052631579</v>
      </c>
    </row>
    <row r="26" spans="1:62" s="86" customFormat="1" ht="12.75">
      <c r="A26" s="128">
        <v>5000</v>
      </c>
      <c r="B26" s="95" t="e">
        <f>#REF!/1.310236</f>
        <v>#REF!</v>
      </c>
      <c r="C26" s="96" t="e">
        <f>#REF!/1.310236</f>
        <v>#REF!</v>
      </c>
      <c r="D26" s="96" t="e">
        <f>#REF!/1.310236</f>
        <v>#REF!</v>
      </c>
      <c r="E26" s="96" t="e">
        <f t="shared" si="0"/>
        <v>#REF!</v>
      </c>
      <c r="F26" s="96" t="e">
        <f t="shared" si="1"/>
        <v>#REF!</v>
      </c>
      <c r="G26" s="96" t="e">
        <f>#REF!/1.299921</f>
        <v>#REF!</v>
      </c>
      <c r="H26" s="96" t="e">
        <f t="shared" si="2"/>
        <v>#REF!</v>
      </c>
      <c r="I26" s="96" t="e">
        <f t="shared" si="3"/>
        <v>#REF!</v>
      </c>
      <c r="J26" s="96" t="e">
        <f>#REF!/1.310236</f>
        <v>#REF!</v>
      </c>
      <c r="K26" s="96" t="e">
        <f t="shared" si="4"/>
        <v>#REF!</v>
      </c>
      <c r="L26" s="96" t="e">
        <f>#REF!/1.299921</f>
        <v>#REF!</v>
      </c>
      <c r="M26" s="96" t="e">
        <f t="shared" si="5"/>
        <v>#REF!</v>
      </c>
      <c r="N26" s="96">
        <f t="shared" si="6"/>
        <v>16550</v>
      </c>
      <c r="O26" s="96">
        <f t="shared" si="7"/>
        <v>21250</v>
      </c>
      <c r="P26" s="96">
        <f t="shared" si="8"/>
        <v>28400</v>
      </c>
      <c r="Q26" s="96">
        <f t="shared" si="9"/>
        <v>17500</v>
      </c>
      <c r="R26" s="96">
        <f t="shared" si="10"/>
        <v>21250</v>
      </c>
      <c r="S26" s="96">
        <f t="shared" si="11"/>
        <v>28400</v>
      </c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>
        <f t="shared" si="12"/>
        <v>3333.3333333333335</v>
      </c>
      <c r="BB26" s="96">
        <f t="shared" si="13"/>
        <v>2777.777777777778</v>
      </c>
      <c r="BC26" s="96">
        <f t="shared" si="16"/>
        <v>2777.777777777778</v>
      </c>
      <c r="BD26" s="96">
        <f t="shared" si="17"/>
        <v>2314.814814814815</v>
      </c>
      <c r="BE26" s="96">
        <f t="shared" si="14"/>
        <v>2500</v>
      </c>
      <c r="BF26" s="96">
        <f t="shared" si="15"/>
        <v>2173.913043478261</v>
      </c>
      <c r="BG26" s="96">
        <f t="shared" si="18"/>
        <v>2631.5789473684213</v>
      </c>
      <c r="BH26" s="96">
        <f t="shared" si="19"/>
        <v>2083.3333333333335</v>
      </c>
      <c r="BI26" s="96">
        <f t="shared" si="20"/>
        <v>3333.3333333333335</v>
      </c>
      <c r="BJ26" s="97">
        <f t="shared" si="21"/>
        <v>2631.5789473684213</v>
      </c>
    </row>
    <row r="27" spans="1:62" s="86" customFormat="1" ht="12.75">
      <c r="A27" s="128">
        <v>5500</v>
      </c>
      <c r="B27" s="95" t="e">
        <f>#REF!/1.310236</f>
        <v>#REF!</v>
      </c>
      <c r="C27" s="96" t="e">
        <f>#REF!/1.310236</f>
        <v>#REF!</v>
      </c>
      <c r="D27" s="96" t="e">
        <f>#REF!/1.310236</f>
        <v>#REF!</v>
      </c>
      <c r="E27" s="96" t="e">
        <f t="shared" si="0"/>
        <v>#REF!</v>
      </c>
      <c r="F27" s="96" t="e">
        <f t="shared" si="1"/>
        <v>#REF!</v>
      </c>
      <c r="G27" s="96" t="e">
        <f>#REF!/1.299921</f>
        <v>#REF!</v>
      </c>
      <c r="H27" s="96" t="e">
        <f t="shared" si="2"/>
        <v>#REF!</v>
      </c>
      <c r="I27" s="96" t="e">
        <f t="shared" si="3"/>
        <v>#REF!</v>
      </c>
      <c r="J27" s="96" t="e">
        <f>#REF!/1.310236</f>
        <v>#REF!</v>
      </c>
      <c r="K27" s="96" t="e">
        <f t="shared" si="4"/>
        <v>#REF!</v>
      </c>
      <c r="L27" s="96" t="e">
        <f>#REF!/1.299921</f>
        <v>#REF!</v>
      </c>
      <c r="M27" s="96" t="e">
        <f t="shared" si="5"/>
        <v>#REF!</v>
      </c>
      <c r="N27" s="96">
        <f t="shared" si="6"/>
        <v>18205</v>
      </c>
      <c r="O27" s="96">
        <f t="shared" si="7"/>
        <v>23375</v>
      </c>
      <c r="P27" s="96">
        <f t="shared" si="8"/>
        <v>31240</v>
      </c>
      <c r="Q27" s="96">
        <f t="shared" si="9"/>
        <v>19250</v>
      </c>
      <c r="R27" s="96">
        <f t="shared" si="10"/>
        <v>23375</v>
      </c>
      <c r="S27" s="96">
        <f t="shared" si="11"/>
        <v>31240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>
        <f t="shared" si="12"/>
        <v>3666.6666666666665</v>
      </c>
      <c r="BB27" s="96">
        <f t="shared" si="13"/>
        <v>3055.5555555555557</v>
      </c>
      <c r="BC27" s="96">
        <f t="shared" si="16"/>
        <v>3055.5555555555557</v>
      </c>
      <c r="BD27" s="96">
        <f t="shared" si="17"/>
        <v>2546.296296296296</v>
      </c>
      <c r="BE27" s="96">
        <f t="shared" si="14"/>
        <v>2750</v>
      </c>
      <c r="BF27" s="96">
        <f t="shared" si="15"/>
        <v>2391.304347826087</v>
      </c>
      <c r="BG27" s="96">
        <f t="shared" si="18"/>
        <v>2894.7368421052633</v>
      </c>
      <c r="BH27" s="96">
        <f t="shared" si="19"/>
        <v>2291.666666666667</v>
      </c>
      <c r="BI27" s="96">
        <f t="shared" si="20"/>
        <v>3666.6666666666665</v>
      </c>
      <c r="BJ27" s="97">
        <f t="shared" si="21"/>
        <v>2894.7368421052633</v>
      </c>
    </row>
    <row r="28" spans="1:62" s="86" customFormat="1" ht="12.75">
      <c r="A28" s="128">
        <v>6000</v>
      </c>
      <c r="B28" s="95" t="e">
        <f>#REF!/1.310236</f>
        <v>#REF!</v>
      </c>
      <c r="C28" s="96" t="e">
        <f>#REF!/1.310236</f>
        <v>#REF!</v>
      </c>
      <c r="D28" s="96" t="e">
        <f>#REF!/1.310236</f>
        <v>#REF!</v>
      </c>
      <c r="E28" s="96" t="e">
        <f t="shared" si="0"/>
        <v>#REF!</v>
      </c>
      <c r="F28" s="96" t="e">
        <f t="shared" si="1"/>
        <v>#REF!</v>
      </c>
      <c r="G28" s="96" t="e">
        <f>#REF!/1.299921</f>
        <v>#REF!</v>
      </c>
      <c r="H28" s="96" t="e">
        <f t="shared" si="2"/>
        <v>#REF!</v>
      </c>
      <c r="I28" s="96" t="e">
        <f t="shared" si="3"/>
        <v>#REF!</v>
      </c>
      <c r="J28" s="96" t="e">
        <f>#REF!/1.310236</f>
        <v>#REF!</v>
      </c>
      <c r="K28" s="96" t="e">
        <f t="shared" si="4"/>
        <v>#REF!</v>
      </c>
      <c r="L28" s="96" t="e">
        <f>#REF!/1.299921</f>
        <v>#REF!</v>
      </c>
      <c r="M28" s="96" t="e">
        <f t="shared" si="5"/>
        <v>#REF!</v>
      </c>
      <c r="N28" s="96">
        <f t="shared" si="6"/>
        <v>19860</v>
      </c>
      <c r="O28" s="96">
        <f t="shared" si="7"/>
        <v>25500</v>
      </c>
      <c r="P28" s="96">
        <f t="shared" si="8"/>
        <v>34080</v>
      </c>
      <c r="Q28" s="96">
        <f t="shared" si="9"/>
        <v>21000</v>
      </c>
      <c r="R28" s="96">
        <f t="shared" si="10"/>
        <v>25500</v>
      </c>
      <c r="S28" s="96">
        <f t="shared" si="11"/>
        <v>34080</v>
      </c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>
        <f t="shared" si="12"/>
        <v>4000</v>
      </c>
      <c r="BB28" s="96">
        <f t="shared" si="13"/>
        <v>3333.333333333333</v>
      </c>
      <c r="BC28" s="96">
        <f t="shared" si="16"/>
        <v>3333.333333333333</v>
      </c>
      <c r="BD28" s="96">
        <f t="shared" si="17"/>
        <v>2777.7777777777774</v>
      </c>
      <c r="BE28" s="96">
        <f t="shared" si="14"/>
        <v>3000</v>
      </c>
      <c r="BF28" s="96">
        <f t="shared" si="15"/>
        <v>2608.6956521739135</v>
      </c>
      <c r="BG28" s="96">
        <f t="shared" si="18"/>
        <v>3157.8947368421054</v>
      </c>
      <c r="BH28" s="96">
        <f t="shared" si="19"/>
        <v>2500</v>
      </c>
      <c r="BI28" s="96">
        <f t="shared" si="20"/>
        <v>4000</v>
      </c>
      <c r="BJ28" s="97">
        <f t="shared" si="21"/>
        <v>3157.8947368421054</v>
      </c>
    </row>
    <row r="29" spans="1:62" s="86" customFormat="1" ht="12.75">
      <c r="A29" s="128">
        <v>6500</v>
      </c>
      <c r="B29" s="95" t="e">
        <f>#REF!/1.310236</f>
        <v>#REF!</v>
      </c>
      <c r="C29" s="96" t="e">
        <f>#REF!/1.310236</f>
        <v>#REF!</v>
      </c>
      <c r="D29" s="96" t="e">
        <f>#REF!/1.310236</f>
        <v>#REF!</v>
      </c>
      <c r="E29" s="96" t="e">
        <f t="shared" si="0"/>
        <v>#REF!</v>
      </c>
      <c r="F29" s="96" t="e">
        <f t="shared" si="1"/>
        <v>#REF!</v>
      </c>
      <c r="G29" s="96" t="e">
        <f>#REF!/1.299921</f>
        <v>#REF!</v>
      </c>
      <c r="H29" s="96" t="e">
        <f t="shared" si="2"/>
        <v>#REF!</v>
      </c>
      <c r="I29" s="96" t="e">
        <f t="shared" si="3"/>
        <v>#REF!</v>
      </c>
      <c r="J29" s="96" t="e">
        <f>#REF!/1.310236</f>
        <v>#REF!</v>
      </c>
      <c r="K29" s="96" t="e">
        <f t="shared" si="4"/>
        <v>#REF!</v>
      </c>
      <c r="L29" s="96" t="e">
        <f>#REF!/1.299921</f>
        <v>#REF!</v>
      </c>
      <c r="M29" s="96" t="e">
        <f t="shared" si="5"/>
        <v>#REF!</v>
      </c>
      <c r="N29" s="96">
        <f t="shared" si="6"/>
        <v>21515</v>
      </c>
      <c r="O29" s="96">
        <f t="shared" si="7"/>
        <v>27625</v>
      </c>
      <c r="P29" s="96">
        <f t="shared" si="8"/>
        <v>36920</v>
      </c>
      <c r="Q29" s="96">
        <f t="shared" si="9"/>
        <v>22750</v>
      </c>
      <c r="R29" s="96">
        <f t="shared" si="10"/>
        <v>27625</v>
      </c>
      <c r="S29" s="96">
        <f t="shared" si="11"/>
        <v>36920</v>
      </c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>
        <f t="shared" si="12"/>
        <v>4333.333333333333</v>
      </c>
      <c r="BB29" s="96">
        <f t="shared" si="13"/>
        <v>3611.111111111111</v>
      </c>
      <c r="BC29" s="96">
        <f t="shared" si="16"/>
        <v>3611.111111111111</v>
      </c>
      <c r="BD29" s="96">
        <f t="shared" si="17"/>
        <v>3009.259259259259</v>
      </c>
      <c r="BE29" s="96">
        <f t="shared" si="14"/>
        <v>3250</v>
      </c>
      <c r="BF29" s="96">
        <f t="shared" si="15"/>
        <v>2826.0869565217395</v>
      </c>
      <c r="BG29" s="96">
        <f t="shared" si="18"/>
        <v>3421.0526315789475</v>
      </c>
      <c r="BH29" s="96">
        <f t="shared" si="19"/>
        <v>2708.3333333333335</v>
      </c>
      <c r="BI29" s="96">
        <f t="shared" si="20"/>
        <v>4333.333333333333</v>
      </c>
      <c r="BJ29" s="97">
        <f t="shared" si="21"/>
        <v>3421.0526315789475</v>
      </c>
    </row>
    <row r="30" spans="1:62" s="86" customFormat="1" ht="12.75">
      <c r="A30" s="128">
        <v>7000</v>
      </c>
      <c r="B30" s="95" t="e">
        <f>#REF!/1.310236</f>
        <v>#REF!</v>
      </c>
      <c r="C30" s="96" t="e">
        <f>#REF!/1.310236</f>
        <v>#REF!</v>
      </c>
      <c r="D30" s="96" t="e">
        <f>#REF!/1.310236</f>
        <v>#REF!</v>
      </c>
      <c r="E30" s="96" t="e">
        <f t="shared" si="0"/>
        <v>#REF!</v>
      </c>
      <c r="F30" s="96" t="e">
        <f t="shared" si="1"/>
        <v>#REF!</v>
      </c>
      <c r="G30" s="96" t="e">
        <f>#REF!/1.299921</f>
        <v>#REF!</v>
      </c>
      <c r="H30" s="96" t="e">
        <f t="shared" si="2"/>
        <v>#REF!</v>
      </c>
      <c r="I30" s="96" t="e">
        <f t="shared" si="3"/>
        <v>#REF!</v>
      </c>
      <c r="J30" s="96" t="e">
        <f>#REF!/1.310236</f>
        <v>#REF!</v>
      </c>
      <c r="K30" s="96" t="e">
        <f t="shared" si="4"/>
        <v>#REF!</v>
      </c>
      <c r="L30" s="96" t="e">
        <f>#REF!/1.299921</f>
        <v>#REF!</v>
      </c>
      <c r="M30" s="96" t="e">
        <f t="shared" si="5"/>
        <v>#REF!</v>
      </c>
      <c r="N30" s="96">
        <f t="shared" si="6"/>
        <v>23170</v>
      </c>
      <c r="O30" s="96">
        <f t="shared" si="7"/>
        <v>29750</v>
      </c>
      <c r="P30" s="96">
        <f t="shared" si="8"/>
        <v>39760</v>
      </c>
      <c r="Q30" s="96">
        <f t="shared" si="9"/>
        <v>24500</v>
      </c>
      <c r="R30" s="96">
        <f t="shared" si="10"/>
        <v>29750</v>
      </c>
      <c r="S30" s="96">
        <f t="shared" si="11"/>
        <v>39760</v>
      </c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>
        <f t="shared" si="12"/>
        <v>4666.666666666667</v>
      </c>
      <c r="BB30" s="96">
        <f t="shared" si="13"/>
        <v>3888.8888888888887</v>
      </c>
      <c r="BC30" s="96">
        <f t="shared" si="16"/>
        <v>3888.8888888888887</v>
      </c>
      <c r="BD30" s="96">
        <f t="shared" si="17"/>
        <v>3240.7407407407404</v>
      </c>
      <c r="BE30" s="96">
        <f t="shared" si="14"/>
        <v>3500</v>
      </c>
      <c r="BF30" s="96">
        <f t="shared" si="15"/>
        <v>3043.4782608695655</v>
      </c>
      <c r="BG30" s="96">
        <f t="shared" si="18"/>
        <v>3684.2105263157896</v>
      </c>
      <c r="BH30" s="96">
        <f t="shared" si="19"/>
        <v>2916.666666666667</v>
      </c>
      <c r="BI30" s="96">
        <f t="shared" si="20"/>
        <v>4666.666666666667</v>
      </c>
      <c r="BJ30" s="97">
        <f t="shared" si="21"/>
        <v>3684.2105263157896</v>
      </c>
    </row>
    <row r="31" spans="1:62" s="86" customFormat="1" ht="12.75">
      <c r="A31" s="128">
        <v>7500</v>
      </c>
      <c r="B31" s="95" t="e">
        <f>#REF!/1.310236</f>
        <v>#REF!</v>
      </c>
      <c r="C31" s="96" t="e">
        <f>#REF!/1.310236</f>
        <v>#REF!</v>
      </c>
      <c r="D31" s="96" t="e">
        <f>#REF!/1.310236</f>
        <v>#REF!</v>
      </c>
      <c r="E31" s="96" t="e">
        <f t="shared" si="0"/>
        <v>#REF!</v>
      </c>
      <c r="F31" s="96" t="e">
        <f t="shared" si="1"/>
        <v>#REF!</v>
      </c>
      <c r="G31" s="96" t="e">
        <f>#REF!/1.299921</f>
        <v>#REF!</v>
      </c>
      <c r="H31" s="96" t="e">
        <f t="shared" si="2"/>
        <v>#REF!</v>
      </c>
      <c r="I31" s="96" t="e">
        <f t="shared" si="3"/>
        <v>#REF!</v>
      </c>
      <c r="J31" s="96" t="e">
        <f>#REF!/1.310236</f>
        <v>#REF!</v>
      </c>
      <c r="K31" s="96" t="e">
        <f t="shared" si="4"/>
        <v>#REF!</v>
      </c>
      <c r="L31" s="96" t="e">
        <f>#REF!/1.299921</f>
        <v>#REF!</v>
      </c>
      <c r="M31" s="96" t="e">
        <f t="shared" si="5"/>
        <v>#REF!</v>
      </c>
      <c r="N31" s="96">
        <f t="shared" si="6"/>
        <v>24825</v>
      </c>
      <c r="O31" s="96">
        <f t="shared" si="7"/>
        <v>31875</v>
      </c>
      <c r="P31" s="96">
        <f t="shared" si="8"/>
        <v>42600</v>
      </c>
      <c r="Q31" s="96">
        <f t="shared" si="9"/>
        <v>26250</v>
      </c>
      <c r="R31" s="96">
        <f t="shared" si="10"/>
        <v>31875</v>
      </c>
      <c r="S31" s="96">
        <f t="shared" si="11"/>
        <v>42600</v>
      </c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>
        <f t="shared" si="12"/>
        <v>5000</v>
      </c>
      <c r="BB31" s="96">
        <f t="shared" si="13"/>
        <v>4166.666666666667</v>
      </c>
      <c r="BC31" s="96">
        <f t="shared" si="16"/>
        <v>4166.666666666667</v>
      </c>
      <c r="BD31" s="96">
        <f t="shared" si="17"/>
        <v>3472.222222222222</v>
      </c>
      <c r="BE31" s="96">
        <f t="shared" si="14"/>
        <v>3750</v>
      </c>
      <c r="BF31" s="96">
        <f t="shared" si="15"/>
        <v>3260.8695652173915</v>
      </c>
      <c r="BG31" s="96">
        <f t="shared" si="18"/>
        <v>3947.3684210526317</v>
      </c>
      <c r="BH31" s="96">
        <f t="shared" si="19"/>
        <v>3125</v>
      </c>
      <c r="BI31" s="96">
        <f t="shared" si="20"/>
        <v>5000</v>
      </c>
      <c r="BJ31" s="97">
        <f t="shared" si="21"/>
        <v>3947.3684210526317</v>
      </c>
    </row>
    <row r="32" spans="1:62" s="86" customFormat="1" ht="12.75">
      <c r="A32" s="128">
        <v>8000</v>
      </c>
      <c r="B32" s="95" t="e">
        <f>#REF!/1.310236</f>
        <v>#REF!</v>
      </c>
      <c r="C32" s="96" t="e">
        <f>#REF!/1.310236</f>
        <v>#REF!</v>
      </c>
      <c r="D32" s="96" t="e">
        <f>#REF!/1.310236</f>
        <v>#REF!</v>
      </c>
      <c r="E32" s="96" t="e">
        <f t="shared" si="0"/>
        <v>#REF!</v>
      </c>
      <c r="F32" s="96" t="e">
        <f t="shared" si="1"/>
        <v>#REF!</v>
      </c>
      <c r="G32" s="96" t="e">
        <f>#REF!/1.299921</f>
        <v>#REF!</v>
      </c>
      <c r="H32" s="96" t="e">
        <f t="shared" si="2"/>
        <v>#REF!</v>
      </c>
      <c r="I32" s="96" t="e">
        <f t="shared" si="3"/>
        <v>#REF!</v>
      </c>
      <c r="J32" s="96" t="e">
        <f>#REF!/1.310236</f>
        <v>#REF!</v>
      </c>
      <c r="K32" s="96" t="e">
        <f t="shared" si="4"/>
        <v>#REF!</v>
      </c>
      <c r="L32" s="96" t="e">
        <f>#REF!/1.299921</f>
        <v>#REF!</v>
      </c>
      <c r="M32" s="96" t="e">
        <f t="shared" si="5"/>
        <v>#REF!</v>
      </c>
      <c r="N32" s="96">
        <f t="shared" si="6"/>
        <v>26480</v>
      </c>
      <c r="O32" s="96">
        <f t="shared" si="7"/>
        <v>34000</v>
      </c>
      <c r="P32" s="96">
        <f t="shared" si="8"/>
        <v>45440</v>
      </c>
      <c r="Q32" s="96">
        <f t="shared" si="9"/>
        <v>28000</v>
      </c>
      <c r="R32" s="96">
        <f t="shared" si="10"/>
        <v>34000</v>
      </c>
      <c r="S32" s="96">
        <f t="shared" si="11"/>
        <v>45440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>
        <f t="shared" si="12"/>
        <v>5333.333333333333</v>
      </c>
      <c r="BB32" s="96">
        <f t="shared" si="13"/>
        <v>4444.444444444444</v>
      </c>
      <c r="BC32" s="96">
        <f t="shared" si="16"/>
        <v>4444.444444444444</v>
      </c>
      <c r="BD32" s="96">
        <f t="shared" si="17"/>
        <v>3703.7037037037035</v>
      </c>
      <c r="BE32" s="96">
        <f t="shared" si="14"/>
        <v>4000</v>
      </c>
      <c r="BF32" s="96">
        <f t="shared" si="15"/>
        <v>3478.2608695652175</v>
      </c>
      <c r="BG32" s="96">
        <f t="shared" si="18"/>
        <v>4210.526315789474</v>
      </c>
      <c r="BH32" s="96">
        <f t="shared" si="19"/>
        <v>3333.3333333333335</v>
      </c>
      <c r="BI32" s="96">
        <f t="shared" si="20"/>
        <v>5333.333333333333</v>
      </c>
      <c r="BJ32" s="97">
        <f t="shared" si="21"/>
        <v>4210.526315789474</v>
      </c>
    </row>
    <row r="33" spans="1:62" s="86" customFormat="1" ht="12.75">
      <c r="A33" s="128">
        <v>8500</v>
      </c>
      <c r="B33" s="95" t="e">
        <f>#REF!/1.310236</f>
        <v>#REF!</v>
      </c>
      <c r="C33" s="96" t="e">
        <f>#REF!/1.310236</f>
        <v>#REF!</v>
      </c>
      <c r="D33" s="96" t="e">
        <f>#REF!/1.310236</f>
        <v>#REF!</v>
      </c>
      <c r="E33" s="96" t="e">
        <f t="shared" si="0"/>
        <v>#REF!</v>
      </c>
      <c r="F33" s="96" t="e">
        <f t="shared" si="1"/>
        <v>#REF!</v>
      </c>
      <c r="G33" s="96" t="e">
        <f>#REF!/1.299921</f>
        <v>#REF!</v>
      </c>
      <c r="H33" s="96" t="e">
        <f t="shared" si="2"/>
        <v>#REF!</v>
      </c>
      <c r="I33" s="96" t="e">
        <f t="shared" si="3"/>
        <v>#REF!</v>
      </c>
      <c r="J33" s="96" t="e">
        <f>#REF!/1.310236</f>
        <v>#REF!</v>
      </c>
      <c r="K33" s="96" t="e">
        <f t="shared" si="4"/>
        <v>#REF!</v>
      </c>
      <c r="L33" s="96" t="e">
        <f>#REF!/1.299921</f>
        <v>#REF!</v>
      </c>
      <c r="M33" s="96" t="e">
        <f t="shared" si="5"/>
        <v>#REF!</v>
      </c>
      <c r="N33" s="96">
        <f t="shared" si="6"/>
        <v>28135</v>
      </c>
      <c r="O33" s="96">
        <f t="shared" si="7"/>
        <v>36125</v>
      </c>
      <c r="P33" s="96">
        <f t="shared" si="8"/>
        <v>48280</v>
      </c>
      <c r="Q33" s="96">
        <f t="shared" si="9"/>
        <v>29750</v>
      </c>
      <c r="R33" s="96">
        <f t="shared" si="10"/>
        <v>36125</v>
      </c>
      <c r="S33" s="96">
        <f t="shared" si="11"/>
        <v>48280</v>
      </c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>
        <f t="shared" si="12"/>
        <v>5666.666666666667</v>
      </c>
      <c r="BB33" s="96">
        <f t="shared" si="13"/>
        <v>4722.222222222222</v>
      </c>
      <c r="BC33" s="96">
        <f t="shared" si="16"/>
        <v>4722.222222222222</v>
      </c>
      <c r="BD33" s="96">
        <f t="shared" si="17"/>
        <v>3935.1851851851848</v>
      </c>
      <c r="BE33" s="96">
        <f t="shared" si="14"/>
        <v>4250</v>
      </c>
      <c r="BF33" s="96">
        <f t="shared" si="15"/>
        <v>3695.652173913044</v>
      </c>
      <c r="BG33" s="96">
        <f t="shared" si="18"/>
        <v>4473.684210526316</v>
      </c>
      <c r="BH33" s="96">
        <f t="shared" si="19"/>
        <v>3541.666666666667</v>
      </c>
      <c r="BI33" s="96">
        <f t="shared" si="20"/>
        <v>5666.666666666667</v>
      </c>
      <c r="BJ33" s="97">
        <f t="shared" si="21"/>
        <v>4473.684210526316</v>
      </c>
    </row>
    <row r="34" spans="1:62" s="86" customFormat="1" ht="12.75">
      <c r="A34" s="128">
        <v>9000</v>
      </c>
      <c r="B34" s="95" t="e">
        <f>#REF!/1.310236</f>
        <v>#REF!</v>
      </c>
      <c r="C34" s="96" t="e">
        <f>#REF!/1.310236</f>
        <v>#REF!</v>
      </c>
      <c r="D34" s="96" t="e">
        <f>#REF!/1.310236</f>
        <v>#REF!</v>
      </c>
      <c r="E34" s="96" t="e">
        <f t="shared" si="0"/>
        <v>#REF!</v>
      </c>
      <c r="F34" s="96" t="e">
        <f t="shared" si="1"/>
        <v>#REF!</v>
      </c>
      <c r="G34" s="96" t="e">
        <f>#REF!/1.299921</f>
        <v>#REF!</v>
      </c>
      <c r="H34" s="96" t="e">
        <f t="shared" si="2"/>
        <v>#REF!</v>
      </c>
      <c r="I34" s="96" t="e">
        <f t="shared" si="3"/>
        <v>#REF!</v>
      </c>
      <c r="J34" s="96" t="e">
        <f>#REF!/1.310236</f>
        <v>#REF!</v>
      </c>
      <c r="K34" s="96" t="e">
        <f t="shared" si="4"/>
        <v>#REF!</v>
      </c>
      <c r="L34" s="96" t="e">
        <f>#REF!/1.299921</f>
        <v>#REF!</v>
      </c>
      <c r="M34" s="96" t="e">
        <f t="shared" si="5"/>
        <v>#REF!</v>
      </c>
      <c r="N34" s="96">
        <f t="shared" si="6"/>
        <v>29790</v>
      </c>
      <c r="O34" s="96">
        <f t="shared" si="7"/>
        <v>38250</v>
      </c>
      <c r="P34" s="96">
        <f t="shared" si="8"/>
        <v>51120</v>
      </c>
      <c r="Q34" s="96">
        <f t="shared" si="9"/>
        <v>31500</v>
      </c>
      <c r="R34" s="96">
        <f t="shared" si="10"/>
        <v>38250</v>
      </c>
      <c r="S34" s="96">
        <f t="shared" si="11"/>
        <v>51120</v>
      </c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>
        <f t="shared" si="12"/>
        <v>6000</v>
      </c>
      <c r="BB34" s="96">
        <f t="shared" si="13"/>
        <v>5000</v>
      </c>
      <c r="BC34" s="96">
        <f t="shared" si="16"/>
        <v>5000</v>
      </c>
      <c r="BD34" s="96">
        <f t="shared" si="17"/>
        <v>4166.666666666666</v>
      </c>
      <c r="BE34" s="96">
        <f t="shared" si="14"/>
        <v>4500</v>
      </c>
      <c r="BF34" s="96">
        <f t="shared" si="15"/>
        <v>3913.04347826087</v>
      </c>
      <c r="BG34" s="96">
        <f t="shared" si="18"/>
        <v>4736.842105263158</v>
      </c>
      <c r="BH34" s="96">
        <f t="shared" si="19"/>
        <v>3750</v>
      </c>
      <c r="BI34" s="96">
        <f t="shared" si="20"/>
        <v>6000</v>
      </c>
      <c r="BJ34" s="97">
        <f t="shared" si="21"/>
        <v>4736.842105263158</v>
      </c>
    </row>
    <row r="35" spans="1:62" s="86" customFormat="1" ht="12.75">
      <c r="A35" s="128">
        <v>9500</v>
      </c>
      <c r="B35" s="95" t="e">
        <f>#REF!/1.310236</f>
        <v>#REF!</v>
      </c>
      <c r="C35" s="96" t="e">
        <f>#REF!/1.310236</f>
        <v>#REF!</v>
      </c>
      <c r="D35" s="96" t="e">
        <f>#REF!/1.310236</f>
        <v>#REF!</v>
      </c>
      <c r="E35" s="96" t="e">
        <f t="shared" si="0"/>
        <v>#REF!</v>
      </c>
      <c r="F35" s="96" t="e">
        <f t="shared" si="1"/>
        <v>#REF!</v>
      </c>
      <c r="G35" s="96" t="e">
        <f>#REF!/1.299921</f>
        <v>#REF!</v>
      </c>
      <c r="H35" s="96" t="e">
        <f t="shared" si="2"/>
        <v>#REF!</v>
      </c>
      <c r="I35" s="96" t="e">
        <f t="shared" si="3"/>
        <v>#REF!</v>
      </c>
      <c r="J35" s="96" t="e">
        <f>#REF!/1.310236</f>
        <v>#REF!</v>
      </c>
      <c r="K35" s="96" t="e">
        <f t="shared" si="4"/>
        <v>#REF!</v>
      </c>
      <c r="L35" s="96" t="e">
        <f>#REF!/1.299921</f>
        <v>#REF!</v>
      </c>
      <c r="M35" s="96" t="e">
        <f t="shared" si="5"/>
        <v>#REF!</v>
      </c>
      <c r="N35" s="96">
        <f t="shared" si="6"/>
        <v>31445</v>
      </c>
      <c r="O35" s="96">
        <f t="shared" si="7"/>
        <v>40375</v>
      </c>
      <c r="P35" s="96">
        <f t="shared" si="8"/>
        <v>53960</v>
      </c>
      <c r="Q35" s="96">
        <f t="shared" si="9"/>
        <v>33250</v>
      </c>
      <c r="R35" s="96">
        <f t="shared" si="10"/>
        <v>40375</v>
      </c>
      <c r="S35" s="96">
        <f t="shared" si="11"/>
        <v>53960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>
        <f t="shared" si="12"/>
        <v>6333.333333333333</v>
      </c>
      <c r="BB35" s="96">
        <f t="shared" si="13"/>
        <v>5277.777777777777</v>
      </c>
      <c r="BC35" s="96">
        <f t="shared" si="16"/>
        <v>5277.777777777777</v>
      </c>
      <c r="BD35" s="96">
        <f t="shared" si="17"/>
        <v>4398.148148148148</v>
      </c>
      <c r="BE35" s="96">
        <f t="shared" si="14"/>
        <v>4750</v>
      </c>
      <c r="BF35" s="96">
        <f t="shared" si="15"/>
        <v>4130.434782608696</v>
      </c>
      <c r="BG35" s="96">
        <f t="shared" si="18"/>
        <v>5000</v>
      </c>
      <c r="BH35" s="96">
        <f t="shared" si="19"/>
        <v>3958.3333333333335</v>
      </c>
      <c r="BI35" s="96">
        <f t="shared" si="20"/>
        <v>6333.333333333333</v>
      </c>
      <c r="BJ35" s="97">
        <f t="shared" si="21"/>
        <v>5000</v>
      </c>
    </row>
    <row r="36" spans="1:62" s="86" customFormat="1" ht="12.75">
      <c r="A36" s="128">
        <v>10000</v>
      </c>
      <c r="B36" s="95" t="e">
        <f>#REF!/1.310236</f>
        <v>#REF!</v>
      </c>
      <c r="C36" s="96" t="e">
        <f>#REF!/1.310236</f>
        <v>#REF!</v>
      </c>
      <c r="D36" s="96" t="e">
        <f>#REF!/1.310236</f>
        <v>#REF!</v>
      </c>
      <c r="E36" s="96" t="e">
        <f t="shared" si="0"/>
        <v>#REF!</v>
      </c>
      <c r="F36" s="96" t="e">
        <f t="shared" si="1"/>
        <v>#REF!</v>
      </c>
      <c r="G36" s="96" t="e">
        <f>#REF!/1.299921</f>
        <v>#REF!</v>
      </c>
      <c r="H36" s="96" t="e">
        <f t="shared" si="2"/>
        <v>#REF!</v>
      </c>
      <c r="I36" s="96" t="e">
        <f t="shared" si="3"/>
        <v>#REF!</v>
      </c>
      <c r="J36" s="96" t="e">
        <f>#REF!/1.310236</f>
        <v>#REF!</v>
      </c>
      <c r="K36" s="96" t="e">
        <f t="shared" si="4"/>
        <v>#REF!</v>
      </c>
      <c r="L36" s="96" t="e">
        <f>#REF!/1.299921</f>
        <v>#REF!</v>
      </c>
      <c r="M36" s="96" t="e">
        <f t="shared" si="5"/>
        <v>#REF!</v>
      </c>
      <c r="N36" s="96">
        <f t="shared" si="6"/>
        <v>33100</v>
      </c>
      <c r="O36" s="96">
        <f t="shared" si="7"/>
        <v>42500</v>
      </c>
      <c r="P36" s="96">
        <f t="shared" si="8"/>
        <v>56800</v>
      </c>
      <c r="Q36" s="96">
        <f t="shared" si="9"/>
        <v>35000</v>
      </c>
      <c r="R36" s="96">
        <f t="shared" si="10"/>
        <v>42500</v>
      </c>
      <c r="S36" s="96">
        <f t="shared" si="11"/>
        <v>56800</v>
      </c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>
        <f t="shared" si="12"/>
        <v>6666.666666666667</v>
      </c>
      <c r="BB36" s="96">
        <f t="shared" si="13"/>
        <v>5555.555555555556</v>
      </c>
      <c r="BC36" s="96">
        <f t="shared" si="16"/>
        <v>5555.555555555556</v>
      </c>
      <c r="BD36" s="96">
        <f t="shared" si="17"/>
        <v>4629.62962962963</v>
      </c>
      <c r="BE36" s="96" t="s">
        <v>46</v>
      </c>
      <c r="BF36" s="96" t="s">
        <v>46</v>
      </c>
      <c r="BG36" s="96">
        <f t="shared" si="18"/>
        <v>5263.1578947368425</v>
      </c>
      <c r="BH36" s="96">
        <f t="shared" si="19"/>
        <v>4166.666666666667</v>
      </c>
      <c r="BI36" s="96">
        <f t="shared" si="20"/>
        <v>6666.666666666667</v>
      </c>
      <c r="BJ36" s="97">
        <f t="shared" si="21"/>
        <v>5263.1578947368425</v>
      </c>
    </row>
    <row r="37" spans="1:62" s="86" customFormat="1" ht="12.75">
      <c r="A37" s="128">
        <v>11000</v>
      </c>
      <c r="B37" s="95" t="e">
        <f>#REF!/1.310236</f>
        <v>#REF!</v>
      </c>
      <c r="C37" s="96" t="e">
        <f>#REF!/1.310236</f>
        <v>#REF!</v>
      </c>
      <c r="D37" s="96" t="e">
        <f>#REF!/1.310236</f>
        <v>#REF!</v>
      </c>
      <c r="E37" s="96" t="e">
        <f t="shared" si="0"/>
        <v>#REF!</v>
      </c>
      <c r="F37" s="96" t="e">
        <f t="shared" si="1"/>
        <v>#REF!</v>
      </c>
      <c r="G37" s="96" t="e">
        <f>#REF!/1.299921</f>
        <v>#REF!</v>
      </c>
      <c r="H37" s="96" t="e">
        <f t="shared" si="2"/>
        <v>#REF!</v>
      </c>
      <c r="I37" s="96" t="e">
        <f t="shared" si="3"/>
        <v>#REF!</v>
      </c>
      <c r="J37" s="96" t="e">
        <f>#REF!/1.310236</f>
        <v>#REF!</v>
      </c>
      <c r="K37" s="96" t="e">
        <f t="shared" si="4"/>
        <v>#REF!</v>
      </c>
      <c r="L37" s="96" t="e">
        <f>#REF!/1.299921</f>
        <v>#REF!</v>
      </c>
      <c r="M37" s="96" t="e">
        <f t="shared" si="5"/>
        <v>#REF!</v>
      </c>
      <c r="N37" s="96">
        <f t="shared" si="6"/>
        <v>36410</v>
      </c>
      <c r="O37" s="96">
        <f t="shared" si="7"/>
        <v>46750</v>
      </c>
      <c r="P37" s="96">
        <f t="shared" si="8"/>
        <v>62480</v>
      </c>
      <c r="Q37" s="96">
        <f t="shared" si="9"/>
        <v>38500</v>
      </c>
      <c r="R37" s="96">
        <f t="shared" si="10"/>
        <v>46750</v>
      </c>
      <c r="S37" s="96">
        <f t="shared" si="11"/>
        <v>62480</v>
      </c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 t="s">
        <v>78</v>
      </c>
      <c r="BB37" s="96" t="s">
        <v>78</v>
      </c>
      <c r="BC37" s="96">
        <f t="shared" si="16"/>
        <v>6111.111111111111</v>
      </c>
      <c r="BD37" s="96">
        <f t="shared" si="17"/>
        <v>5092.592592592592</v>
      </c>
      <c r="BE37" s="96" t="s">
        <v>46</v>
      </c>
      <c r="BF37" s="96" t="s">
        <v>46</v>
      </c>
      <c r="BG37" s="96">
        <f t="shared" si="18"/>
        <v>5789.473684210527</v>
      </c>
      <c r="BH37" s="96">
        <f t="shared" si="19"/>
        <v>4583.333333333334</v>
      </c>
      <c r="BI37" s="96">
        <f t="shared" si="20"/>
        <v>7333.333333333333</v>
      </c>
      <c r="BJ37" s="97">
        <f t="shared" si="21"/>
        <v>5789.473684210527</v>
      </c>
    </row>
    <row r="38" spans="1:62" s="86" customFormat="1" ht="12.75">
      <c r="A38" s="128">
        <v>12000</v>
      </c>
      <c r="B38" s="95" t="e">
        <f>#REF!/1.310236</f>
        <v>#REF!</v>
      </c>
      <c r="C38" s="96" t="e">
        <f>#REF!/1.310236</f>
        <v>#REF!</v>
      </c>
      <c r="D38" s="96" t="e">
        <f>#REF!/1.310236</f>
        <v>#REF!</v>
      </c>
      <c r="E38" s="96" t="e">
        <f t="shared" si="0"/>
        <v>#REF!</v>
      </c>
      <c r="F38" s="96" t="e">
        <f t="shared" si="1"/>
        <v>#REF!</v>
      </c>
      <c r="G38" s="96" t="e">
        <f>#REF!/1.299921</f>
        <v>#REF!</v>
      </c>
      <c r="H38" s="96" t="e">
        <f t="shared" si="2"/>
        <v>#REF!</v>
      </c>
      <c r="I38" s="96" t="e">
        <f t="shared" si="3"/>
        <v>#REF!</v>
      </c>
      <c r="J38" s="96" t="e">
        <f>#REF!/1.310236</f>
        <v>#REF!</v>
      </c>
      <c r="K38" s="96" t="e">
        <f t="shared" si="4"/>
        <v>#REF!</v>
      </c>
      <c r="L38" s="96" t="e">
        <f>#REF!/1.299921</f>
        <v>#REF!</v>
      </c>
      <c r="M38" s="96" t="e">
        <f t="shared" si="5"/>
        <v>#REF!</v>
      </c>
      <c r="N38" s="96">
        <f t="shared" si="6"/>
        <v>39720</v>
      </c>
      <c r="O38" s="96">
        <f t="shared" si="7"/>
        <v>51000</v>
      </c>
      <c r="P38" s="96">
        <f t="shared" si="8"/>
        <v>68160</v>
      </c>
      <c r="Q38" s="96">
        <f t="shared" si="9"/>
        <v>42000</v>
      </c>
      <c r="R38" s="96">
        <f t="shared" si="10"/>
        <v>51000</v>
      </c>
      <c r="S38" s="96">
        <f t="shared" si="11"/>
        <v>68160</v>
      </c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 t="s">
        <v>78</v>
      </c>
      <c r="BB38" s="96" t="s">
        <v>78</v>
      </c>
      <c r="BC38" s="96">
        <f t="shared" si="16"/>
        <v>6666.666666666666</v>
      </c>
      <c r="BD38" s="96">
        <f t="shared" si="17"/>
        <v>5555.555555555555</v>
      </c>
      <c r="BE38" s="96" t="s">
        <v>46</v>
      </c>
      <c r="BF38" s="96" t="s">
        <v>46</v>
      </c>
      <c r="BG38" s="96">
        <f t="shared" si="18"/>
        <v>6315.789473684211</v>
      </c>
      <c r="BH38" s="96">
        <f t="shared" si="19"/>
        <v>5000</v>
      </c>
      <c r="BI38" s="96">
        <f t="shared" si="20"/>
        <v>8000</v>
      </c>
      <c r="BJ38" s="97">
        <f t="shared" si="21"/>
        <v>6315.789473684211</v>
      </c>
    </row>
    <row r="39" spans="1:62" s="86" customFormat="1" ht="12.75">
      <c r="A39" s="128">
        <v>13000</v>
      </c>
      <c r="B39" s="95" t="e">
        <f>#REF!/1.310236</f>
        <v>#REF!</v>
      </c>
      <c r="C39" s="96" t="e">
        <f>#REF!/1.310236</f>
        <v>#REF!</v>
      </c>
      <c r="D39" s="96" t="e">
        <f>#REF!/1.310236</f>
        <v>#REF!</v>
      </c>
      <c r="E39" s="96" t="e">
        <f t="shared" si="0"/>
        <v>#REF!</v>
      </c>
      <c r="F39" s="96" t="e">
        <f t="shared" si="1"/>
        <v>#REF!</v>
      </c>
      <c r="G39" s="96" t="e">
        <f>#REF!/1.299921</f>
        <v>#REF!</v>
      </c>
      <c r="H39" s="96" t="e">
        <f t="shared" si="2"/>
        <v>#REF!</v>
      </c>
      <c r="I39" s="96" t="e">
        <f t="shared" si="3"/>
        <v>#REF!</v>
      </c>
      <c r="J39" s="96" t="e">
        <f>#REF!/1.310236</f>
        <v>#REF!</v>
      </c>
      <c r="K39" s="96" t="e">
        <f t="shared" si="4"/>
        <v>#REF!</v>
      </c>
      <c r="L39" s="96" t="e">
        <f>#REF!/1.299921</f>
        <v>#REF!</v>
      </c>
      <c r="M39" s="96" t="e">
        <f t="shared" si="5"/>
        <v>#REF!</v>
      </c>
      <c r="N39" s="96">
        <f t="shared" si="6"/>
        <v>43030</v>
      </c>
      <c r="O39" s="96">
        <f t="shared" si="7"/>
        <v>55250</v>
      </c>
      <c r="P39" s="96">
        <f t="shared" si="8"/>
        <v>73840</v>
      </c>
      <c r="Q39" s="96">
        <f t="shared" si="9"/>
        <v>45500</v>
      </c>
      <c r="R39" s="96">
        <f t="shared" si="10"/>
        <v>55250</v>
      </c>
      <c r="S39" s="96">
        <f t="shared" si="11"/>
        <v>73840</v>
      </c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 t="s">
        <v>78</v>
      </c>
      <c r="BB39" s="96" t="s">
        <v>78</v>
      </c>
      <c r="BC39" s="96">
        <f t="shared" si="16"/>
        <v>7222.222222222222</v>
      </c>
      <c r="BD39" s="96">
        <f t="shared" si="17"/>
        <v>6018.518518518518</v>
      </c>
      <c r="BE39" s="96" t="s">
        <v>46</v>
      </c>
      <c r="BF39" s="96" t="s">
        <v>46</v>
      </c>
      <c r="BG39" s="96">
        <f t="shared" si="18"/>
        <v>6842.105263157895</v>
      </c>
      <c r="BH39" s="96">
        <f t="shared" si="19"/>
        <v>5416.666666666667</v>
      </c>
      <c r="BI39" s="96">
        <f t="shared" si="20"/>
        <v>8666.666666666666</v>
      </c>
      <c r="BJ39" s="97">
        <f t="shared" si="21"/>
        <v>6842.105263157895</v>
      </c>
    </row>
    <row r="40" spans="1:62" s="86" customFormat="1" ht="12.75">
      <c r="A40" s="128">
        <v>14000</v>
      </c>
      <c r="B40" s="95" t="e">
        <f>#REF!/1.310236</f>
        <v>#REF!</v>
      </c>
      <c r="C40" s="96" t="e">
        <f>#REF!/1.310236</f>
        <v>#REF!</v>
      </c>
      <c r="D40" s="96" t="e">
        <f>#REF!/1.310236</f>
        <v>#REF!</v>
      </c>
      <c r="E40" s="96" t="e">
        <f t="shared" si="0"/>
        <v>#REF!</v>
      </c>
      <c r="F40" s="96" t="e">
        <f t="shared" si="1"/>
        <v>#REF!</v>
      </c>
      <c r="G40" s="96" t="e">
        <f>#REF!/1.299921</f>
        <v>#REF!</v>
      </c>
      <c r="H40" s="96" t="e">
        <f t="shared" si="2"/>
        <v>#REF!</v>
      </c>
      <c r="I40" s="96" t="e">
        <f t="shared" si="3"/>
        <v>#REF!</v>
      </c>
      <c r="J40" s="96" t="e">
        <f>#REF!/1.310236</f>
        <v>#REF!</v>
      </c>
      <c r="K40" s="96" t="e">
        <f t="shared" si="4"/>
        <v>#REF!</v>
      </c>
      <c r="L40" s="96" t="e">
        <f>#REF!/1.299921</f>
        <v>#REF!</v>
      </c>
      <c r="M40" s="96" t="e">
        <f t="shared" si="5"/>
        <v>#REF!</v>
      </c>
      <c r="N40" s="96">
        <f t="shared" si="6"/>
        <v>46340</v>
      </c>
      <c r="O40" s="96">
        <f t="shared" si="7"/>
        <v>59500</v>
      </c>
      <c r="P40" s="96">
        <f t="shared" si="8"/>
        <v>79520</v>
      </c>
      <c r="Q40" s="96">
        <f t="shared" si="9"/>
        <v>49000</v>
      </c>
      <c r="R40" s="96">
        <f t="shared" si="10"/>
        <v>59500</v>
      </c>
      <c r="S40" s="96">
        <f t="shared" si="11"/>
        <v>79520</v>
      </c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 t="s">
        <v>78</v>
      </c>
      <c r="BB40" s="96" t="s">
        <v>78</v>
      </c>
      <c r="BC40" s="96" t="s">
        <v>78</v>
      </c>
      <c r="BD40" s="96" t="s">
        <v>78</v>
      </c>
      <c r="BE40" s="96" t="s">
        <v>46</v>
      </c>
      <c r="BF40" s="96" t="s">
        <v>46</v>
      </c>
      <c r="BG40" s="96">
        <f t="shared" si="18"/>
        <v>7368.421052631579</v>
      </c>
      <c r="BH40" s="96">
        <f t="shared" si="19"/>
        <v>5833.333333333334</v>
      </c>
      <c r="BI40" s="96">
        <f t="shared" si="20"/>
        <v>9333.333333333334</v>
      </c>
      <c r="BJ40" s="97">
        <f t="shared" si="21"/>
        <v>7368.421052631579</v>
      </c>
    </row>
    <row r="41" spans="1:62" s="86" customFormat="1" ht="12.75">
      <c r="A41" s="128">
        <v>15000</v>
      </c>
      <c r="B41" s="95" t="e">
        <f>#REF!/1.310236</f>
        <v>#REF!</v>
      </c>
      <c r="C41" s="96" t="e">
        <f>#REF!/1.310236</f>
        <v>#REF!</v>
      </c>
      <c r="D41" s="96" t="e">
        <f>#REF!/1.310236</f>
        <v>#REF!</v>
      </c>
      <c r="E41" s="96" t="e">
        <f t="shared" si="0"/>
        <v>#REF!</v>
      </c>
      <c r="F41" s="96" t="e">
        <f t="shared" si="1"/>
        <v>#REF!</v>
      </c>
      <c r="G41" s="96" t="e">
        <f>#REF!/1.299921</f>
        <v>#REF!</v>
      </c>
      <c r="H41" s="96" t="e">
        <f t="shared" si="2"/>
        <v>#REF!</v>
      </c>
      <c r="I41" s="96" t="e">
        <f t="shared" si="3"/>
        <v>#REF!</v>
      </c>
      <c r="J41" s="96" t="e">
        <f>#REF!/1.310236</f>
        <v>#REF!</v>
      </c>
      <c r="K41" s="96" t="e">
        <f t="shared" si="4"/>
        <v>#REF!</v>
      </c>
      <c r="L41" s="96" t="e">
        <f>#REF!/1.299921</f>
        <v>#REF!</v>
      </c>
      <c r="M41" s="96" t="e">
        <f t="shared" si="5"/>
        <v>#REF!</v>
      </c>
      <c r="N41" s="96">
        <f t="shared" si="6"/>
        <v>49650</v>
      </c>
      <c r="O41" s="96">
        <f t="shared" si="7"/>
        <v>63750</v>
      </c>
      <c r="P41" s="96">
        <f t="shared" si="8"/>
        <v>85200</v>
      </c>
      <c r="Q41" s="96">
        <f t="shared" si="9"/>
        <v>52500</v>
      </c>
      <c r="R41" s="96">
        <f t="shared" si="10"/>
        <v>63750</v>
      </c>
      <c r="S41" s="96">
        <f t="shared" si="11"/>
        <v>85200</v>
      </c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 t="s">
        <v>78</v>
      </c>
      <c r="BB41" s="96" t="s">
        <v>78</v>
      </c>
      <c r="BC41" s="96" t="s">
        <v>78</v>
      </c>
      <c r="BD41" s="96" t="s">
        <v>78</v>
      </c>
      <c r="BE41" s="96" t="s">
        <v>46</v>
      </c>
      <c r="BF41" s="96" t="s">
        <v>46</v>
      </c>
      <c r="BG41" s="96">
        <f t="shared" si="18"/>
        <v>7894.736842105263</v>
      </c>
      <c r="BH41" s="96">
        <f t="shared" si="19"/>
        <v>6250</v>
      </c>
      <c r="BI41" s="96">
        <f t="shared" si="20"/>
        <v>10000</v>
      </c>
      <c r="BJ41" s="97">
        <f t="shared" si="21"/>
        <v>7894.736842105263</v>
      </c>
    </row>
    <row r="42" spans="1:62" s="86" customFormat="1" ht="12.75">
      <c r="A42" s="128">
        <v>16000</v>
      </c>
      <c r="B42" s="95" t="e">
        <f>#REF!/1.310236</f>
        <v>#REF!</v>
      </c>
      <c r="C42" s="96" t="e">
        <f>#REF!/1.310236</f>
        <v>#REF!</v>
      </c>
      <c r="D42" s="96" t="e">
        <f>#REF!/1.310236</f>
        <v>#REF!</v>
      </c>
      <c r="E42" s="96" t="e">
        <f t="shared" si="0"/>
        <v>#REF!</v>
      </c>
      <c r="F42" s="96" t="e">
        <f t="shared" si="1"/>
        <v>#REF!</v>
      </c>
      <c r="G42" s="96" t="e">
        <f>#REF!/1.299921</f>
        <v>#REF!</v>
      </c>
      <c r="H42" s="96" t="e">
        <f t="shared" si="2"/>
        <v>#REF!</v>
      </c>
      <c r="I42" s="96" t="e">
        <f t="shared" si="3"/>
        <v>#REF!</v>
      </c>
      <c r="J42" s="96" t="e">
        <f>#REF!/1.310236</f>
        <v>#REF!</v>
      </c>
      <c r="K42" s="96" t="e">
        <f t="shared" si="4"/>
        <v>#REF!</v>
      </c>
      <c r="L42" s="96" t="e">
        <f>#REF!/1.299921</f>
        <v>#REF!</v>
      </c>
      <c r="M42" s="96" t="e">
        <f t="shared" si="5"/>
        <v>#REF!</v>
      </c>
      <c r="N42" s="96">
        <f t="shared" si="6"/>
        <v>52960</v>
      </c>
      <c r="O42" s="96">
        <f t="shared" si="7"/>
        <v>68000</v>
      </c>
      <c r="P42" s="96">
        <f t="shared" si="8"/>
        <v>90880</v>
      </c>
      <c r="Q42" s="96">
        <f t="shared" si="9"/>
        <v>56000</v>
      </c>
      <c r="R42" s="96">
        <f t="shared" si="10"/>
        <v>68000</v>
      </c>
      <c r="S42" s="96">
        <f t="shared" si="11"/>
        <v>90880</v>
      </c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 t="s">
        <v>78</v>
      </c>
      <c r="BB42" s="96" t="s">
        <v>78</v>
      </c>
      <c r="BC42" s="96" t="s">
        <v>78</v>
      </c>
      <c r="BD42" s="96" t="s">
        <v>78</v>
      </c>
      <c r="BE42" s="96" t="s">
        <v>46</v>
      </c>
      <c r="BF42" s="96" t="s">
        <v>46</v>
      </c>
      <c r="BG42" s="96">
        <f t="shared" si="18"/>
        <v>8421.052631578948</v>
      </c>
      <c r="BH42" s="96">
        <f t="shared" si="19"/>
        <v>6666.666666666667</v>
      </c>
      <c r="BI42" s="96">
        <f t="shared" si="20"/>
        <v>10666.666666666666</v>
      </c>
      <c r="BJ42" s="97">
        <f t="shared" si="21"/>
        <v>8421.052631578948</v>
      </c>
    </row>
    <row r="43" spans="1:62" s="86" customFormat="1" ht="12.75">
      <c r="A43" s="128">
        <v>17000</v>
      </c>
      <c r="B43" s="95" t="e">
        <f>#REF!/1.310236</f>
        <v>#REF!</v>
      </c>
      <c r="C43" s="96" t="e">
        <f>#REF!/1.310236</f>
        <v>#REF!</v>
      </c>
      <c r="D43" s="96" t="e">
        <f>#REF!/1.310236</f>
        <v>#REF!</v>
      </c>
      <c r="E43" s="96" t="e">
        <f t="shared" si="0"/>
        <v>#REF!</v>
      </c>
      <c r="F43" s="96" t="e">
        <f t="shared" si="1"/>
        <v>#REF!</v>
      </c>
      <c r="G43" s="96" t="e">
        <f>#REF!/1.299921</f>
        <v>#REF!</v>
      </c>
      <c r="H43" s="96" t="e">
        <f t="shared" si="2"/>
        <v>#REF!</v>
      </c>
      <c r="I43" s="96" t="e">
        <f t="shared" si="3"/>
        <v>#REF!</v>
      </c>
      <c r="J43" s="96" t="e">
        <f>#REF!/1.310236</f>
        <v>#REF!</v>
      </c>
      <c r="K43" s="96" t="e">
        <f t="shared" si="4"/>
        <v>#REF!</v>
      </c>
      <c r="L43" s="96" t="e">
        <f>#REF!/1.299921</f>
        <v>#REF!</v>
      </c>
      <c r="M43" s="96" t="e">
        <f t="shared" si="5"/>
        <v>#REF!</v>
      </c>
      <c r="N43" s="96">
        <f t="shared" si="6"/>
        <v>56270</v>
      </c>
      <c r="O43" s="96">
        <f t="shared" si="7"/>
        <v>72250</v>
      </c>
      <c r="P43" s="96">
        <f t="shared" si="8"/>
        <v>96560</v>
      </c>
      <c r="Q43" s="96">
        <f t="shared" si="9"/>
        <v>59500</v>
      </c>
      <c r="R43" s="96">
        <f t="shared" si="10"/>
        <v>72250</v>
      </c>
      <c r="S43" s="96">
        <f t="shared" si="11"/>
        <v>96560</v>
      </c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 t="s">
        <v>78</v>
      </c>
      <c r="BB43" s="96" t="s">
        <v>78</v>
      </c>
      <c r="BC43" s="96" t="s">
        <v>78</v>
      </c>
      <c r="BD43" s="96" t="s">
        <v>78</v>
      </c>
      <c r="BE43" s="96" t="s">
        <v>46</v>
      </c>
      <c r="BF43" s="96" t="s">
        <v>46</v>
      </c>
      <c r="BG43" s="96">
        <f t="shared" si="18"/>
        <v>8947.368421052632</v>
      </c>
      <c r="BH43" s="96">
        <f t="shared" si="19"/>
        <v>7083.333333333334</v>
      </c>
      <c r="BI43" s="96">
        <f t="shared" si="20"/>
        <v>11333.333333333334</v>
      </c>
      <c r="BJ43" s="97">
        <f t="shared" si="21"/>
        <v>8947.368421052632</v>
      </c>
    </row>
    <row r="44" spans="1:62" s="86" customFormat="1" ht="12.75">
      <c r="A44" s="128">
        <v>18000</v>
      </c>
      <c r="B44" s="95" t="e">
        <f>#REF!/1.310236</f>
        <v>#REF!</v>
      </c>
      <c r="C44" s="96" t="e">
        <f>#REF!/1.310236</f>
        <v>#REF!</v>
      </c>
      <c r="D44" s="96" t="e">
        <f>#REF!/1.310236</f>
        <v>#REF!</v>
      </c>
      <c r="E44" s="96" t="e">
        <f t="shared" si="0"/>
        <v>#REF!</v>
      </c>
      <c r="F44" s="96" t="e">
        <f t="shared" si="1"/>
        <v>#REF!</v>
      </c>
      <c r="G44" s="96" t="e">
        <f>#REF!/1.299921</f>
        <v>#REF!</v>
      </c>
      <c r="H44" s="96" t="e">
        <f t="shared" si="2"/>
        <v>#REF!</v>
      </c>
      <c r="I44" s="96" t="e">
        <f t="shared" si="3"/>
        <v>#REF!</v>
      </c>
      <c r="J44" s="96" t="e">
        <f>#REF!/1.310236</f>
        <v>#REF!</v>
      </c>
      <c r="K44" s="96" t="e">
        <f t="shared" si="4"/>
        <v>#REF!</v>
      </c>
      <c r="L44" s="96" t="e">
        <f>#REF!/1.299921</f>
        <v>#REF!</v>
      </c>
      <c r="M44" s="96" t="e">
        <f t="shared" si="5"/>
        <v>#REF!</v>
      </c>
      <c r="N44" s="96">
        <f t="shared" si="6"/>
        <v>59580</v>
      </c>
      <c r="O44" s="96">
        <f t="shared" si="7"/>
        <v>76500</v>
      </c>
      <c r="P44" s="96">
        <f t="shared" si="8"/>
        <v>102240</v>
      </c>
      <c r="Q44" s="96">
        <f t="shared" si="9"/>
        <v>63000</v>
      </c>
      <c r="R44" s="96">
        <f t="shared" si="10"/>
        <v>76500</v>
      </c>
      <c r="S44" s="96">
        <f t="shared" si="11"/>
        <v>102240</v>
      </c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 t="s">
        <v>78</v>
      </c>
      <c r="BB44" s="96" t="s">
        <v>78</v>
      </c>
      <c r="BC44" s="96" t="s">
        <v>78</v>
      </c>
      <c r="BD44" s="96" t="s">
        <v>78</v>
      </c>
      <c r="BE44" s="96" t="s">
        <v>46</v>
      </c>
      <c r="BF44" s="96" t="s">
        <v>46</v>
      </c>
      <c r="BG44" s="96">
        <f t="shared" si="18"/>
        <v>9473.684210526317</v>
      </c>
      <c r="BH44" s="96">
        <f t="shared" si="19"/>
        <v>7500</v>
      </c>
      <c r="BI44" s="96">
        <f t="shared" si="20"/>
        <v>12000</v>
      </c>
      <c r="BJ44" s="97">
        <f t="shared" si="21"/>
        <v>9473.684210526317</v>
      </c>
    </row>
    <row r="45" spans="1:62" s="86" customFormat="1" ht="12.75">
      <c r="A45" s="128">
        <v>19000</v>
      </c>
      <c r="B45" s="95" t="e">
        <f>#REF!/1.310236</f>
        <v>#REF!</v>
      </c>
      <c r="C45" s="96" t="e">
        <f>#REF!/1.310236</f>
        <v>#REF!</v>
      </c>
      <c r="D45" s="96" t="e">
        <f>#REF!/1.310236</f>
        <v>#REF!</v>
      </c>
      <c r="E45" s="96" t="e">
        <f t="shared" si="0"/>
        <v>#REF!</v>
      </c>
      <c r="F45" s="96" t="e">
        <f t="shared" si="1"/>
        <v>#REF!</v>
      </c>
      <c r="G45" s="96" t="e">
        <f>#REF!/1.299921</f>
        <v>#REF!</v>
      </c>
      <c r="H45" s="96" t="e">
        <f t="shared" si="2"/>
        <v>#REF!</v>
      </c>
      <c r="I45" s="96" t="e">
        <f t="shared" si="3"/>
        <v>#REF!</v>
      </c>
      <c r="J45" s="96" t="e">
        <f>#REF!/1.310236</f>
        <v>#REF!</v>
      </c>
      <c r="K45" s="96" t="e">
        <f t="shared" si="4"/>
        <v>#REF!</v>
      </c>
      <c r="L45" s="96" t="e">
        <f>#REF!/1.299921</f>
        <v>#REF!</v>
      </c>
      <c r="M45" s="96" t="e">
        <f t="shared" si="5"/>
        <v>#REF!</v>
      </c>
      <c r="N45" s="96">
        <f t="shared" si="6"/>
        <v>62890</v>
      </c>
      <c r="O45" s="96">
        <f t="shared" si="7"/>
        <v>80750</v>
      </c>
      <c r="P45" s="96">
        <f t="shared" si="8"/>
        <v>107920</v>
      </c>
      <c r="Q45" s="96">
        <f t="shared" si="9"/>
        <v>66500</v>
      </c>
      <c r="R45" s="96">
        <f t="shared" si="10"/>
        <v>80750</v>
      </c>
      <c r="S45" s="96">
        <f t="shared" si="11"/>
        <v>107920</v>
      </c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 t="s">
        <v>78</v>
      </c>
      <c r="BB45" s="96" t="s">
        <v>78</v>
      </c>
      <c r="BC45" s="96" t="s">
        <v>78</v>
      </c>
      <c r="BD45" s="96" t="s">
        <v>78</v>
      </c>
      <c r="BE45" s="96" t="s">
        <v>46</v>
      </c>
      <c r="BF45" s="96" t="s">
        <v>46</v>
      </c>
      <c r="BG45" s="96">
        <f t="shared" si="18"/>
        <v>10000</v>
      </c>
      <c r="BH45" s="96">
        <f t="shared" si="19"/>
        <v>7916.666666666667</v>
      </c>
      <c r="BI45" s="96">
        <f t="shared" si="20"/>
        <v>12666.666666666666</v>
      </c>
      <c r="BJ45" s="97">
        <f t="shared" si="21"/>
        <v>10000</v>
      </c>
    </row>
    <row r="46" spans="1:62" s="86" customFormat="1" ht="12.75">
      <c r="A46" s="128">
        <v>20000</v>
      </c>
      <c r="B46" s="95" t="e">
        <f>#REF!/1.310236</f>
        <v>#REF!</v>
      </c>
      <c r="C46" s="96" t="e">
        <f>#REF!/1.310236</f>
        <v>#REF!</v>
      </c>
      <c r="D46" s="96" t="e">
        <f>#REF!/1.310236</f>
        <v>#REF!</v>
      </c>
      <c r="E46" s="96" t="e">
        <f t="shared" si="0"/>
        <v>#REF!</v>
      </c>
      <c r="F46" s="96" t="e">
        <f t="shared" si="1"/>
        <v>#REF!</v>
      </c>
      <c r="G46" s="96" t="e">
        <f>#REF!/1.299921</f>
        <v>#REF!</v>
      </c>
      <c r="H46" s="96" t="e">
        <f t="shared" si="2"/>
        <v>#REF!</v>
      </c>
      <c r="I46" s="96" t="e">
        <f t="shared" si="3"/>
        <v>#REF!</v>
      </c>
      <c r="J46" s="96" t="e">
        <f>#REF!/1.310236</f>
        <v>#REF!</v>
      </c>
      <c r="K46" s="96" t="e">
        <f t="shared" si="4"/>
        <v>#REF!</v>
      </c>
      <c r="L46" s="96" t="e">
        <f>#REF!/1.299921</f>
        <v>#REF!</v>
      </c>
      <c r="M46" s="96" t="e">
        <f t="shared" si="5"/>
        <v>#REF!</v>
      </c>
      <c r="N46" s="96">
        <f t="shared" si="6"/>
        <v>66200</v>
      </c>
      <c r="O46" s="96">
        <f t="shared" si="7"/>
        <v>85000</v>
      </c>
      <c r="P46" s="96">
        <f t="shared" si="8"/>
        <v>113600</v>
      </c>
      <c r="Q46" s="96">
        <f t="shared" si="9"/>
        <v>70000</v>
      </c>
      <c r="R46" s="96">
        <f t="shared" si="10"/>
        <v>85000</v>
      </c>
      <c r="S46" s="96">
        <f t="shared" si="11"/>
        <v>113600</v>
      </c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 t="s">
        <v>78</v>
      </c>
      <c r="BB46" s="96" t="s">
        <v>78</v>
      </c>
      <c r="BC46" s="96" t="s">
        <v>78</v>
      </c>
      <c r="BD46" s="96" t="s">
        <v>78</v>
      </c>
      <c r="BE46" s="96" t="s">
        <v>46</v>
      </c>
      <c r="BF46" s="96" t="s">
        <v>46</v>
      </c>
      <c r="BG46" s="96">
        <f t="shared" si="18"/>
        <v>10526.315789473685</v>
      </c>
      <c r="BH46" s="96">
        <f t="shared" si="19"/>
        <v>8333.333333333334</v>
      </c>
      <c r="BI46" s="96" t="s">
        <v>46</v>
      </c>
      <c r="BJ46" s="97" t="s">
        <v>46</v>
      </c>
    </row>
    <row r="47" spans="1:62" s="86" customFormat="1" ht="12.75">
      <c r="A47" s="128">
        <v>21000</v>
      </c>
      <c r="B47" s="95" t="e">
        <f>#REF!/1.310236</f>
        <v>#REF!</v>
      </c>
      <c r="C47" s="96" t="e">
        <f>#REF!/1.310236</f>
        <v>#REF!</v>
      </c>
      <c r="D47" s="96" t="e">
        <f>#REF!/1.310236</f>
        <v>#REF!</v>
      </c>
      <c r="E47" s="96" t="e">
        <f t="shared" si="0"/>
        <v>#REF!</v>
      </c>
      <c r="F47" s="96" t="e">
        <f t="shared" si="1"/>
        <v>#REF!</v>
      </c>
      <c r="G47" s="96" t="e">
        <f>#REF!/1.299921</f>
        <v>#REF!</v>
      </c>
      <c r="H47" s="96" t="e">
        <f t="shared" si="2"/>
        <v>#REF!</v>
      </c>
      <c r="I47" s="96" t="e">
        <f t="shared" si="3"/>
        <v>#REF!</v>
      </c>
      <c r="J47" s="96" t="e">
        <f>#REF!/1.310236</f>
        <v>#REF!</v>
      </c>
      <c r="K47" s="96" t="e">
        <f t="shared" si="4"/>
        <v>#REF!</v>
      </c>
      <c r="L47" s="96" t="e">
        <f>#REF!/1.299921</f>
        <v>#REF!</v>
      </c>
      <c r="M47" s="96" t="e">
        <f t="shared" si="5"/>
        <v>#REF!</v>
      </c>
      <c r="N47" s="96">
        <f t="shared" si="6"/>
        <v>69510</v>
      </c>
      <c r="O47" s="96">
        <f t="shared" si="7"/>
        <v>89250</v>
      </c>
      <c r="P47" s="96">
        <f t="shared" si="8"/>
        <v>119280</v>
      </c>
      <c r="Q47" s="96">
        <f t="shared" si="9"/>
        <v>73500</v>
      </c>
      <c r="R47" s="96">
        <f t="shared" si="10"/>
        <v>89250</v>
      </c>
      <c r="S47" s="96">
        <f t="shared" si="11"/>
        <v>119280</v>
      </c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 t="s">
        <v>78</v>
      </c>
      <c r="BB47" s="96" t="s">
        <v>78</v>
      </c>
      <c r="BC47" s="96" t="s">
        <v>78</v>
      </c>
      <c r="BD47" s="96" t="s">
        <v>78</v>
      </c>
      <c r="BE47" s="96" t="s">
        <v>46</v>
      </c>
      <c r="BF47" s="96" t="s">
        <v>46</v>
      </c>
      <c r="BG47" s="96">
        <f t="shared" si="18"/>
        <v>11052.631578947368</v>
      </c>
      <c r="BH47" s="96">
        <f t="shared" si="19"/>
        <v>8750</v>
      </c>
      <c r="BI47" s="96" t="s">
        <v>46</v>
      </c>
      <c r="BJ47" s="97" t="s">
        <v>46</v>
      </c>
    </row>
    <row r="48" spans="1:62" s="86" customFormat="1" ht="12.75">
      <c r="A48" s="128">
        <v>22000</v>
      </c>
      <c r="B48" s="95" t="e">
        <f>#REF!/1.310236</f>
        <v>#REF!</v>
      </c>
      <c r="C48" s="96" t="e">
        <f>#REF!/1.310236</f>
        <v>#REF!</v>
      </c>
      <c r="D48" s="96" t="e">
        <f>#REF!/1.310236</f>
        <v>#REF!</v>
      </c>
      <c r="E48" s="96" t="e">
        <f t="shared" si="0"/>
        <v>#REF!</v>
      </c>
      <c r="F48" s="96" t="e">
        <f t="shared" si="1"/>
        <v>#REF!</v>
      </c>
      <c r="G48" s="96" t="e">
        <f>#REF!/1.299921</f>
        <v>#REF!</v>
      </c>
      <c r="H48" s="96" t="e">
        <f t="shared" si="2"/>
        <v>#REF!</v>
      </c>
      <c r="I48" s="96" t="e">
        <f t="shared" si="3"/>
        <v>#REF!</v>
      </c>
      <c r="J48" s="96" t="e">
        <f>#REF!/1.310236</f>
        <v>#REF!</v>
      </c>
      <c r="K48" s="96" t="e">
        <f t="shared" si="4"/>
        <v>#REF!</v>
      </c>
      <c r="L48" s="96" t="e">
        <f>#REF!/1.299921</f>
        <v>#REF!</v>
      </c>
      <c r="M48" s="96" t="e">
        <f t="shared" si="5"/>
        <v>#REF!</v>
      </c>
      <c r="N48" s="96">
        <f t="shared" si="6"/>
        <v>72820</v>
      </c>
      <c r="O48" s="96">
        <f t="shared" si="7"/>
        <v>93500</v>
      </c>
      <c r="P48" s="96">
        <f t="shared" si="8"/>
        <v>124960</v>
      </c>
      <c r="Q48" s="96">
        <f t="shared" si="9"/>
        <v>77000</v>
      </c>
      <c r="R48" s="96">
        <f t="shared" si="10"/>
        <v>93500</v>
      </c>
      <c r="S48" s="96">
        <f t="shared" si="11"/>
        <v>124960</v>
      </c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 t="s">
        <v>78</v>
      </c>
      <c r="BB48" s="96" t="s">
        <v>78</v>
      </c>
      <c r="BC48" s="96" t="s">
        <v>78</v>
      </c>
      <c r="BD48" s="96" t="s">
        <v>78</v>
      </c>
      <c r="BE48" s="96" t="s">
        <v>46</v>
      </c>
      <c r="BF48" s="96" t="s">
        <v>46</v>
      </c>
      <c r="BG48" s="96">
        <f t="shared" si="18"/>
        <v>11578.947368421053</v>
      </c>
      <c r="BH48" s="96">
        <f t="shared" si="19"/>
        <v>9166.666666666668</v>
      </c>
      <c r="BI48" s="96" t="s">
        <v>46</v>
      </c>
      <c r="BJ48" s="97" t="s">
        <v>46</v>
      </c>
    </row>
    <row r="49" spans="1:62" s="86" customFormat="1" ht="12.75">
      <c r="A49" s="128">
        <v>23000</v>
      </c>
      <c r="B49" s="95" t="e">
        <f>#REF!/1.310236</f>
        <v>#REF!</v>
      </c>
      <c r="C49" s="96" t="e">
        <f>#REF!/1.310236</f>
        <v>#REF!</v>
      </c>
      <c r="D49" s="96" t="e">
        <f>#REF!/1.310236</f>
        <v>#REF!</v>
      </c>
      <c r="E49" s="96" t="e">
        <f t="shared" si="0"/>
        <v>#REF!</v>
      </c>
      <c r="F49" s="96" t="e">
        <f t="shared" si="1"/>
        <v>#REF!</v>
      </c>
      <c r="G49" s="96" t="e">
        <f>#REF!/1.299921</f>
        <v>#REF!</v>
      </c>
      <c r="H49" s="96" t="e">
        <f t="shared" si="2"/>
        <v>#REF!</v>
      </c>
      <c r="I49" s="96" t="e">
        <f t="shared" si="3"/>
        <v>#REF!</v>
      </c>
      <c r="J49" s="96" t="e">
        <f>#REF!/1.310236</f>
        <v>#REF!</v>
      </c>
      <c r="K49" s="96" t="e">
        <f t="shared" si="4"/>
        <v>#REF!</v>
      </c>
      <c r="L49" s="96" t="e">
        <f>#REF!/1.299921</f>
        <v>#REF!</v>
      </c>
      <c r="M49" s="96" t="e">
        <f t="shared" si="5"/>
        <v>#REF!</v>
      </c>
      <c r="N49" s="96">
        <f t="shared" si="6"/>
        <v>76130</v>
      </c>
      <c r="O49" s="96">
        <f t="shared" si="7"/>
        <v>97750</v>
      </c>
      <c r="P49" s="96">
        <f t="shared" si="8"/>
        <v>130640</v>
      </c>
      <c r="Q49" s="96">
        <f t="shared" si="9"/>
        <v>80500</v>
      </c>
      <c r="R49" s="96">
        <f t="shared" si="10"/>
        <v>97750</v>
      </c>
      <c r="S49" s="96">
        <f t="shared" si="11"/>
        <v>130640</v>
      </c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 t="s">
        <v>78</v>
      </c>
      <c r="BB49" s="96" t="s">
        <v>78</v>
      </c>
      <c r="BC49" s="96" t="s">
        <v>78</v>
      </c>
      <c r="BD49" s="96" t="s">
        <v>78</v>
      </c>
      <c r="BE49" s="96" t="s">
        <v>46</v>
      </c>
      <c r="BF49" s="96" t="s">
        <v>46</v>
      </c>
      <c r="BG49" s="96">
        <f t="shared" si="18"/>
        <v>12105.263157894737</v>
      </c>
      <c r="BH49" s="96">
        <f t="shared" si="19"/>
        <v>9583.333333333334</v>
      </c>
      <c r="BI49" s="96" t="s">
        <v>46</v>
      </c>
      <c r="BJ49" s="97" t="s">
        <v>46</v>
      </c>
    </row>
    <row r="50" spans="1:62" s="86" customFormat="1" ht="12.75">
      <c r="A50" s="128">
        <v>24000</v>
      </c>
      <c r="B50" s="95" t="e">
        <f>#REF!/1.310236</f>
        <v>#REF!</v>
      </c>
      <c r="C50" s="96" t="e">
        <f>#REF!/1.310236</f>
        <v>#REF!</v>
      </c>
      <c r="D50" s="96" t="e">
        <f>#REF!/1.310236</f>
        <v>#REF!</v>
      </c>
      <c r="E50" s="96" t="e">
        <f t="shared" si="0"/>
        <v>#REF!</v>
      </c>
      <c r="F50" s="96" t="e">
        <f t="shared" si="1"/>
        <v>#REF!</v>
      </c>
      <c r="G50" s="96" t="e">
        <f>#REF!/1.299921</f>
        <v>#REF!</v>
      </c>
      <c r="H50" s="96" t="e">
        <f t="shared" si="2"/>
        <v>#REF!</v>
      </c>
      <c r="I50" s="96" t="e">
        <f t="shared" si="3"/>
        <v>#REF!</v>
      </c>
      <c r="J50" s="96" t="e">
        <f>#REF!/1.310236</f>
        <v>#REF!</v>
      </c>
      <c r="K50" s="96" t="e">
        <f t="shared" si="4"/>
        <v>#REF!</v>
      </c>
      <c r="L50" s="96" t="e">
        <f>#REF!/1.299921</f>
        <v>#REF!</v>
      </c>
      <c r="M50" s="96" t="e">
        <f t="shared" si="5"/>
        <v>#REF!</v>
      </c>
      <c r="N50" s="96">
        <f t="shared" si="6"/>
        <v>79440</v>
      </c>
      <c r="O50" s="96">
        <f t="shared" si="7"/>
        <v>102000</v>
      </c>
      <c r="P50" s="96">
        <f t="shared" si="8"/>
        <v>136320</v>
      </c>
      <c r="Q50" s="96">
        <f t="shared" si="9"/>
        <v>84000</v>
      </c>
      <c r="R50" s="96">
        <f t="shared" si="10"/>
        <v>102000</v>
      </c>
      <c r="S50" s="96">
        <f t="shared" si="11"/>
        <v>136320</v>
      </c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 t="s">
        <v>78</v>
      </c>
      <c r="BB50" s="96" t="s">
        <v>78</v>
      </c>
      <c r="BC50" s="96" t="s">
        <v>78</v>
      </c>
      <c r="BD50" s="96" t="s">
        <v>78</v>
      </c>
      <c r="BE50" s="96" t="s">
        <v>46</v>
      </c>
      <c r="BF50" s="96" t="s">
        <v>46</v>
      </c>
      <c r="BG50" s="96">
        <f t="shared" si="18"/>
        <v>12631.578947368422</v>
      </c>
      <c r="BH50" s="96">
        <f t="shared" si="19"/>
        <v>10000</v>
      </c>
      <c r="BI50" s="96" t="s">
        <v>46</v>
      </c>
      <c r="BJ50" s="97" t="s">
        <v>46</v>
      </c>
    </row>
    <row r="51" spans="1:62" s="86" customFormat="1" ht="13.5" thickBot="1">
      <c r="A51" s="129">
        <v>25000</v>
      </c>
      <c r="B51" s="130" t="e">
        <f>#REF!/1.310236</f>
        <v>#REF!</v>
      </c>
      <c r="C51" s="101" t="e">
        <f>#REF!/1.310236</f>
        <v>#REF!</v>
      </c>
      <c r="D51" s="101" t="e">
        <f>#REF!/1.310236</f>
        <v>#REF!</v>
      </c>
      <c r="E51" s="101" t="e">
        <f t="shared" si="0"/>
        <v>#REF!</v>
      </c>
      <c r="F51" s="101" t="e">
        <f t="shared" si="1"/>
        <v>#REF!</v>
      </c>
      <c r="G51" s="101" t="e">
        <f>#REF!/1.299921</f>
        <v>#REF!</v>
      </c>
      <c r="H51" s="101" t="e">
        <f t="shared" si="2"/>
        <v>#REF!</v>
      </c>
      <c r="I51" s="101" t="e">
        <f t="shared" si="3"/>
        <v>#REF!</v>
      </c>
      <c r="J51" s="101" t="e">
        <f>#REF!/1.310236</f>
        <v>#REF!</v>
      </c>
      <c r="K51" s="101" t="e">
        <f t="shared" si="4"/>
        <v>#REF!</v>
      </c>
      <c r="L51" s="101" t="e">
        <f>#REF!/1.299921</f>
        <v>#REF!</v>
      </c>
      <c r="M51" s="101" t="e">
        <f t="shared" si="5"/>
        <v>#REF!</v>
      </c>
      <c r="N51" s="101">
        <f t="shared" si="6"/>
        <v>82750</v>
      </c>
      <c r="O51" s="101">
        <f t="shared" si="7"/>
        <v>106250</v>
      </c>
      <c r="P51" s="101">
        <f t="shared" si="8"/>
        <v>142000</v>
      </c>
      <c r="Q51" s="101">
        <f t="shared" si="9"/>
        <v>87500</v>
      </c>
      <c r="R51" s="101">
        <f t="shared" si="10"/>
        <v>106250</v>
      </c>
      <c r="S51" s="101">
        <f t="shared" si="11"/>
        <v>142000</v>
      </c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 t="s">
        <v>78</v>
      </c>
      <c r="BB51" s="101" t="s">
        <v>78</v>
      </c>
      <c r="BC51" s="101" t="s">
        <v>78</v>
      </c>
      <c r="BD51" s="101" t="s">
        <v>78</v>
      </c>
      <c r="BE51" s="101" t="s">
        <v>46</v>
      </c>
      <c r="BF51" s="101" t="s">
        <v>46</v>
      </c>
      <c r="BG51" s="101">
        <f t="shared" si="18"/>
        <v>13157.894736842105</v>
      </c>
      <c r="BH51" s="101">
        <f t="shared" si="19"/>
        <v>10416.666666666668</v>
      </c>
      <c r="BI51" s="101" t="s">
        <v>46</v>
      </c>
      <c r="BJ51" s="102" t="s">
        <v>46</v>
      </c>
    </row>
    <row r="52" spans="1:62" s="82" customFormat="1" ht="12.75">
      <c r="A52" s="84"/>
      <c r="B52" s="131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</row>
    <row r="53" spans="1:62" s="82" customFormat="1" ht="12.75">
      <c r="A53" s="84"/>
      <c r="B53" s="131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</row>
    <row r="54" spans="1:62" s="82" customFormat="1" ht="12.75">
      <c r="A54" s="84"/>
      <c r="B54" s="131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</row>
    <row r="55" spans="1:62" s="82" customFormat="1" ht="12.75">
      <c r="A55" s="84"/>
      <c r="B55" s="131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</row>
    <row r="56" spans="1:62" s="82" customFormat="1" ht="12.75">
      <c r="A56" s="84"/>
      <c r="B56" s="131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</row>
    <row r="57" spans="1:62" s="82" customFormat="1" ht="12.75">
      <c r="A57" s="84"/>
      <c r="B57" s="131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</row>
    <row r="58" spans="1:62" s="82" customFormat="1" ht="12.75">
      <c r="A58" s="84"/>
      <c r="B58" s="131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</row>
    <row r="59" spans="1:62" s="82" customFormat="1" ht="12.75">
      <c r="A59" s="84"/>
      <c r="B59" s="131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</row>
    <row r="60" spans="1:62" s="82" customFormat="1" ht="12.75">
      <c r="A60" s="84"/>
      <c r="B60" s="131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</row>
    <row r="61" spans="1:62" s="82" customFormat="1" ht="12.75">
      <c r="A61" s="84"/>
      <c r="B61" s="131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</row>
    <row r="62" spans="1:62" s="82" customFormat="1" ht="12.75">
      <c r="A62" s="84"/>
      <c r="B62" s="131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</row>
    <row r="63" spans="1:62" s="82" customFormat="1" ht="12.75">
      <c r="A63" s="84"/>
      <c r="B63" s="131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</row>
    <row r="64" spans="1:62" s="82" customFormat="1" ht="12.75">
      <c r="A64" s="84"/>
      <c r="B64" s="131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</row>
    <row r="65" spans="1:62" s="82" customFormat="1" ht="12.75">
      <c r="A65" s="84"/>
      <c r="B65" s="131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</row>
    <row r="66" spans="1:62" s="82" customFormat="1" ht="12.75">
      <c r="A66" s="84"/>
      <c r="B66" s="131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</row>
    <row r="67" spans="1:62" s="82" customFormat="1" ht="12.75">
      <c r="A67" s="84"/>
      <c r="B67" s="131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</row>
    <row r="68" spans="1:62" s="82" customFormat="1" ht="12.75">
      <c r="A68" s="84"/>
      <c r="B68" s="131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</row>
    <row r="69" spans="1:62" s="82" customFormat="1" ht="12.75">
      <c r="A69" s="84"/>
      <c r="B69" s="131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</row>
    <row r="70" spans="1:62" s="82" customFormat="1" ht="12.75">
      <c r="A70" s="84"/>
      <c r="B70" s="131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</row>
    <row r="71" spans="1:62" s="82" customFormat="1" ht="12.75">
      <c r="A71" s="84"/>
      <c r="B71" s="131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</row>
    <row r="72" spans="1:62" s="82" customFormat="1" ht="12.75">
      <c r="A72" s="84"/>
      <c r="B72" s="131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</row>
    <row r="73" spans="1:62" s="82" customFormat="1" ht="12.75">
      <c r="A73" s="84"/>
      <c r="B73" s="131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</row>
    <row r="74" spans="1:62" s="82" customFormat="1" ht="12.75">
      <c r="A74" s="84"/>
      <c r="B74" s="131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</row>
    <row r="75" spans="1:62" s="82" customFormat="1" ht="12.75">
      <c r="A75" s="84"/>
      <c r="B75" s="131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</row>
    <row r="76" spans="1:62" s="82" customFormat="1" ht="12.75">
      <c r="A76" s="84"/>
      <c r="B76" s="131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</row>
    <row r="77" spans="1:62" s="82" customFormat="1" ht="12.75">
      <c r="A77" s="84"/>
      <c r="B77" s="131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</row>
    <row r="78" spans="1:62" s="82" customFormat="1" ht="12.75">
      <c r="A78" s="84"/>
      <c r="B78" s="131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</row>
    <row r="79" spans="1:62" s="82" customFormat="1" ht="12.75">
      <c r="A79" s="84"/>
      <c r="B79" s="132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</row>
    <row r="80" spans="1:62" s="82" customFormat="1" ht="12.75">
      <c r="A80" s="84"/>
      <c r="B80" s="132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</row>
    <row r="81" spans="1:62" s="82" customFormat="1" ht="12.75">
      <c r="A81" s="84"/>
      <c r="B81" s="132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</row>
    <row r="82" spans="1:62" s="82" customFormat="1" ht="12.75">
      <c r="A82" s="84"/>
      <c r="B82" s="132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</row>
    <row r="83" spans="1:62" s="82" customFormat="1" ht="12.75">
      <c r="A83" s="84"/>
      <c r="B83" s="132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</row>
    <row r="84" spans="1:62" s="82" customFormat="1" ht="12.75">
      <c r="A84" s="84"/>
      <c r="B84" s="132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</row>
    <row r="85" spans="1:62" s="82" customFormat="1" ht="12.75">
      <c r="A85" s="84"/>
      <c r="B85" s="132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</row>
    <row r="86" spans="1:62" s="82" customFormat="1" ht="12.75">
      <c r="A86" s="84"/>
      <c r="B86" s="132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</row>
    <row r="87" spans="1:62" s="82" customFormat="1" ht="12.75">
      <c r="A87" s="84"/>
      <c r="B87" s="132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</row>
    <row r="88" spans="1:62" s="82" customFormat="1" ht="12.75">
      <c r="A88" s="84"/>
      <c r="B88" s="132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</row>
    <row r="89" spans="1:62" s="82" customFormat="1" ht="12.75">
      <c r="A89" s="84"/>
      <c r="B89" s="132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</row>
    <row r="90" spans="1:62" s="82" customFormat="1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</row>
    <row r="91" spans="1:62" s="82" customFormat="1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</row>
    <row r="92" spans="1:62" s="82" customFormat="1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</row>
    <row r="93" spans="1:62" s="82" customFormat="1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</row>
    <row r="94" spans="1:62" s="82" customFormat="1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</row>
    <row r="95" spans="1:62" s="82" customFormat="1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</row>
    <row r="96" spans="1:62" s="82" customFormat="1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</row>
    <row r="97" spans="1:62" s="82" customFormat="1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</row>
    <row r="98" spans="1:62" s="82" customFormat="1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</row>
    <row r="99" spans="1:62" s="82" customFormat="1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</row>
    <row r="100" spans="1:62" s="82" customFormat="1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</row>
    <row r="101" spans="1:62" s="82" customFormat="1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</row>
    <row r="102" spans="1:62" s="82" customFormat="1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</row>
    <row r="103" spans="1:62" s="82" customFormat="1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</row>
    <row r="104" spans="1:62" s="82" customFormat="1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</row>
    <row r="105" spans="1:62" s="82" customFormat="1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</row>
    <row r="106" spans="1:62" s="82" customFormat="1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</row>
    <row r="107" spans="1:62" s="82" customFormat="1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</row>
    <row r="108" spans="1:62" s="82" customFormat="1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</row>
    <row r="109" spans="1:62" s="82" customFormat="1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</row>
    <row r="110" spans="1:62" s="82" customFormat="1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</row>
    <row r="111" spans="1:62" s="82" customFormat="1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</row>
    <row r="112" spans="1:62" s="82" customFormat="1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</row>
    <row r="113" spans="1:62" s="82" customFormat="1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</row>
    <row r="114" spans="1:62" s="82" customFormat="1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</row>
    <row r="115" spans="1:62" s="82" customFormat="1" ht="12.7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</row>
    <row r="116" spans="1:62" s="82" customFormat="1" ht="12.7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</row>
    <row r="117" spans="1:62" s="82" customFormat="1" ht="12.7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</row>
    <row r="118" spans="1:62" s="82" customFormat="1" ht="12.7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</row>
    <row r="119" spans="1:62" s="82" customFormat="1" ht="12.7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</row>
    <row r="120" spans="53:56" s="82" customFormat="1" ht="12.75">
      <c r="BA120" s="84"/>
      <c r="BB120" s="84"/>
      <c r="BC120" s="84"/>
      <c r="BD120" s="84"/>
    </row>
    <row r="121" spans="53:56" s="82" customFormat="1" ht="12.75">
      <c r="BA121" s="84"/>
      <c r="BB121" s="84"/>
      <c r="BC121" s="84"/>
      <c r="BD121" s="84"/>
    </row>
    <row r="122" spans="53:56" s="82" customFormat="1" ht="12.75">
      <c r="BA122" s="84"/>
      <c r="BB122" s="84"/>
      <c r="BC122" s="84"/>
      <c r="BD122" s="84"/>
    </row>
    <row r="123" spans="53:56" s="82" customFormat="1" ht="12.75">
      <c r="BA123" s="84"/>
      <c r="BB123" s="84"/>
      <c r="BC123" s="84"/>
      <c r="BD123" s="84"/>
    </row>
    <row r="124" spans="53:56" s="82" customFormat="1" ht="12.75">
      <c r="BA124" s="84"/>
      <c r="BB124" s="84"/>
      <c r="BC124" s="84"/>
      <c r="BD124" s="84"/>
    </row>
    <row r="125" spans="53:56" s="82" customFormat="1" ht="12.75">
      <c r="BA125" s="84"/>
      <c r="BB125" s="84"/>
      <c r="BC125" s="84"/>
      <c r="BD125" s="84"/>
    </row>
    <row r="126" spans="53:56" s="82" customFormat="1" ht="12.75">
      <c r="BA126" s="84"/>
      <c r="BB126" s="84"/>
      <c r="BC126" s="84"/>
      <c r="BD126" s="84"/>
    </row>
    <row r="127" spans="53:56" s="82" customFormat="1" ht="12.75">
      <c r="BA127" s="84"/>
      <c r="BB127" s="84"/>
      <c r="BC127" s="84"/>
      <c r="BD127" s="84"/>
    </row>
    <row r="128" spans="53:56" s="82" customFormat="1" ht="12.75">
      <c r="BA128" s="84"/>
      <c r="BB128" s="84"/>
      <c r="BC128" s="84"/>
      <c r="BD128" s="84"/>
    </row>
    <row r="129" s="82" customFormat="1" ht="12.75"/>
    <row r="130" s="82" customFormat="1" ht="12.75"/>
    <row r="131" s="82" customFormat="1" ht="12.75"/>
    <row r="132" s="82" customFormat="1" ht="12.75"/>
    <row r="133" s="82" customFormat="1" ht="12.75"/>
    <row r="134" s="82" customFormat="1" ht="12.75"/>
    <row r="135" s="82" customFormat="1" ht="12.75"/>
    <row r="136" s="82" customFormat="1" ht="12.75"/>
    <row r="137" spans="53:56" s="3" customFormat="1" ht="12.75">
      <c r="BA137" s="82"/>
      <c r="BB137" s="82"/>
      <c r="BC137" s="82"/>
      <c r="BD137" s="82"/>
    </row>
    <row r="138" spans="53:56" s="3" customFormat="1" ht="12.75">
      <c r="BA138" s="82"/>
      <c r="BB138" s="82"/>
      <c r="BC138" s="82"/>
      <c r="BD138" s="82"/>
    </row>
    <row r="139" spans="53:56" s="3" customFormat="1" ht="12.75">
      <c r="BA139" s="82"/>
      <c r="BB139" s="82"/>
      <c r="BC139" s="82"/>
      <c r="BD139" s="82"/>
    </row>
    <row r="140" spans="53:56" s="3" customFormat="1" ht="12.75">
      <c r="BA140" s="82"/>
      <c r="BB140" s="82"/>
      <c r="BC140" s="82"/>
      <c r="BD140" s="82"/>
    </row>
    <row r="141" spans="53:56" s="3" customFormat="1" ht="12.75">
      <c r="BA141" s="82"/>
      <c r="BB141" s="82"/>
      <c r="BC141" s="82"/>
      <c r="BD141" s="82"/>
    </row>
    <row r="142" spans="53:56" s="3" customFormat="1" ht="12.75">
      <c r="BA142" s="82"/>
      <c r="BB142" s="82"/>
      <c r="BC142" s="82"/>
      <c r="BD142" s="82"/>
    </row>
    <row r="143" spans="53:56" s="3" customFormat="1" ht="12.75">
      <c r="BA143" s="82"/>
      <c r="BB143" s="82"/>
      <c r="BC143" s="82"/>
      <c r="BD143" s="82"/>
    </row>
    <row r="144" spans="53:56" s="3" customFormat="1" ht="12.75">
      <c r="BA144" s="82"/>
      <c r="BB144" s="82"/>
      <c r="BC144" s="82"/>
      <c r="BD144" s="82"/>
    </row>
    <row r="145" spans="53:56" s="3" customFormat="1" ht="12.75">
      <c r="BA145" s="82"/>
      <c r="BB145" s="82"/>
      <c r="BC145" s="82"/>
      <c r="BD145" s="82"/>
    </row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pans="53:56" s="3" customFormat="1" ht="12.75">
      <c r="BA151" s="1"/>
      <c r="BB151" s="1"/>
      <c r="BC151" s="1"/>
      <c r="BD151" s="1"/>
    </row>
    <row r="152" spans="53:56" s="3" customFormat="1" ht="12.75">
      <c r="BA152" s="1"/>
      <c r="BB152" s="1"/>
      <c r="BC152" s="1"/>
      <c r="BD152" s="1"/>
    </row>
    <row r="153" spans="53:56" s="3" customFormat="1" ht="12.75">
      <c r="BA153" s="1"/>
      <c r="BB153" s="1"/>
      <c r="BC153" s="1"/>
      <c r="BD153" s="1"/>
    </row>
    <row r="154" spans="53:56" s="3" customFormat="1" ht="12.75">
      <c r="BA154" s="1"/>
      <c r="BB154" s="1"/>
      <c r="BC154" s="1"/>
      <c r="BD154" s="1"/>
    </row>
    <row r="155" spans="53:56" s="3" customFormat="1" ht="12.75">
      <c r="BA155" s="1"/>
      <c r="BB155" s="1"/>
      <c r="BC155" s="1"/>
      <c r="BD155" s="1"/>
    </row>
    <row r="156" spans="53:56" s="3" customFormat="1" ht="12.75">
      <c r="BA156" s="1"/>
      <c r="BB156" s="1"/>
      <c r="BC156" s="1"/>
      <c r="BD156" s="1"/>
    </row>
    <row r="157" spans="53:56" s="3" customFormat="1" ht="12.75">
      <c r="BA157" s="1"/>
      <c r="BB157" s="1"/>
      <c r="BC157" s="1"/>
      <c r="BD157" s="1"/>
    </row>
    <row r="158" spans="53:56" s="3" customFormat="1" ht="12.75">
      <c r="BA158" s="1"/>
      <c r="BB158" s="1"/>
      <c r="BC158" s="1"/>
      <c r="BD158" s="1"/>
    </row>
    <row r="159" spans="53:56" s="3" customFormat="1" ht="12.75">
      <c r="BA159" s="1"/>
      <c r="BB159" s="1"/>
      <c r="BC159" s="1"/>
      <c r="BD159" s="1"/>
    </row>
    <row r="160" spans="53:56" s="3" customFormat="1" ht="12.75">
      <c r="BA160" s="1"/>
      <c r="BB160" s="1"/>
      <c r="BC160" s="1"/>
      <c r="BD160" s="1"/>
    </row>
    <row r="161" spans="53:56" s="3" customFormat="1" ht="12.75">
      <c r="BA161" s="1"/>
      <c r="BB161" s="1"/>
      <c r="BC161" s="1"/>
      <c r="BD161" s="1"/>
    </row>
    <row r="162" spans="53:56" s="3" customFormat="1" ht="12.75">
      <c r="BA162" s="1"/>
      <c r="BB162" s="1"/>
      <c r="BC162" s="1"/>
      <c r="BD162" s="1"/>
    </row>
    <row r="163" spans="53:56" s="3" customFormat="1" ht="12.75">
      <c r="BA163" s="1"/>
      <c r="BB163" s="1"/>
      <c r="BC163" s="1"/>
      <c r="BD163" s="1"/>
    </row>
    <row r="164" spans="53:56" s="3" customFormat="1" ht="12.75">
      <c r="BA164" s="1"/>
      <c r="BB164" s="1"/>
      <c r="BC164" s="1"/>
      <c r="BD164" s="1"/>
    </row>
    <row r="165" spans="53:56" s="3" customFormat="1" ht="12.75">
      <c r="BA165" s="1"/>
      <c r="BB165" s="1"/>
      <c r="BC165" s="1"/>
      <c r="BD165" s="1"/>
    </row>
    <row r="166" spans="53:56" s="3" customFormat="1" ht="12.75">
      <c r="BA166" s="1"/>
      <c r="BB166" s="1"/>
      <c r="BC166" s="1"/>
      <c r="BD166" s="1"/>
    </row>
    <row r="167" spans="53:56" s="3" customFormat="1" ht="12.75">
      <c r="BA167" s="1"/>
      <c r="BB167" s="1"/>
      <c r="BC167" s="1"/>
      <c r="BD167" s="1"/>
    </row>
    <row r="168" spans="53:56" s="3" customFormat="1" ht="12.75">
      <c r="BA168" s="1"/>
      <c r="BB168" s="1"/>
      <c r="BC168" s="1"/>
      <c r="BD168" s="1"/>
    </row>
    <row r="169" spans="53:56" s="3" customFormat="1" ht="12.75">
      <c r="BA169" s="1"/>
      <c r="BB169" s="1"/>
      <c r="BC169" s="1"/>
      <c r="BD169" s="1"/>
    </row>
    <row r="170" spans="53:56" s="3" customFormat="1" ht="12.75">
      <c r="BA170" s="1"/>
      <c r="BB170" s="1"/>
      <c r="BC170" s="1"/>
      <c r="BD170" s="1"/>
    </row>
    <row r="171" spans="53:56" s="3" customFormat="1" ht="12.75">
      <c r="BA171" s="1"/>
      <c r="BB171" s="1"/>
      <c r="BC171" s="1"/>
      <c r="BD171" s="1"/>
    </row>
    <row r="172" spans="53:56" s="3" customFormat="1" ht="12.75">
      <c r="BA172" s="1"/>
      <c r="BB172" s="1"/>
      <c r="BC172" s="1"/>
      <c r="BD172" s="1"/>
    </row>
    <row r="173" spans="53:56" s="3" customFormat="1" ht="12.75">
      <c r="BA173" s="1"/>
      <c r="BB173" s="1"/>
      <c r="BC173" s="1"/>
      <c r="BD173" s="1"/>
    </row>
    <row r="174" spans="53:56" s="3" customFormat="1" ht="12.75">
      <c r="BA174" s="1"/>
      <c r="BB174" s="1"/>
      <c r="BC174" s="1"/>
      <c r="BD174" s="1"/>
    </row>
    <row r="175" spans="53:56" s="3" customFormat="1" ht="12.75">
      <c r="BA175" s="1"/>
      <c r="BB175" s="1"/>
      <c r="BC175" s="1"/>
      <c r="BD175" s="1"/>
    </row>
    <row r="176" spans="53:56" s="3" customFormat="1" ht="12.75">
      <c r="BA176" s="1"/>
      <c r="BB176" s="1"/>
      <c r="BC176" s="1"/>
      <c r="BD176" s="1"/>
    </row>
    <row r="177" spans="53:56" s="3" customFormat="1" ht="12.75">
      <c r="BA177" s="1"/>
      <c r="BB177" s="1"/>
      <c r="BC177" s="1"/>
      <c r="BD177" s="1"/>
    </row>
    <row r="178" spans="53:56" s="3" customFormat="1" ht="12.75">
      <c r="BA178" s="1"/>
      <c r="BB178" s="1"/>
      <c r="BC178" s="1"/>
      <c r="BD178" s="1"/>
    </row>
    <row r="179" spans="53:56" s="3" customFormat="1" ht="12.75">
      <c r="BA179" s="1"/>
      <c r="BB179" s="1"/>
      <c r="BC179" s="1"/>
      <c r="BD179" s="1"/>
    </row>
    <row r="180" spans="53:56" s="3" customFormat="1" ht="12.75">
      <c r="BA180" s="1"/>
      <c r="BB180" s="1"/>
      <c r="BC180" s="1"/>
      <c r="BD180" s="1"/>
    </row>
    <row r="181" spans="53:56" s="3" customFormat="1" ht="12.75">
      <c r="BA181" s="1"/>
      <c r="BB181" s="1"/>
      <c r="BC181" s="1"/>
      <c r="BD181" s="1"/>
    </row>
    <row r="182" spans="53:56" s="3" customFormat="1" ht="12.75">
      <c r="BA182" s="1"/>
      <c r="BB182" s="1"/>
      <c r="BC182" s="1"/>
      <c r="BD182" s="1"/>
    </row>
    <row r="183" spans="53:56" s="3" customFormat="1" ht="12.75">
      <c r="BA183" s="1"/>
      <c r="BB183" s="1"/>
      <c r="BC183" s="1"/>
      <c r="BD183" s="1"/>
    </row>
    <row r="184" spans="53:56" s="3" customFormat="1" ht="12.75">
      <c r="BA184" s="1"/>
      <c r="BB184" s="1"/>
      <c r="BC184" s="1"/>
      <c r="BD184" s="1"/>
    </row>
    <row r="185" spans="53:56" s="3" customFormat="1" ht="12.75">
      <c r="BA185" s="1"/>
      <c r="BB185" s="1"/>
      <c r="BC185" s="1"/>
      <c r="BD185" s="1"/>
    </row>
    <row r="186" spans="53:56" s="3" customFormat="1" ht="12.75">
      <c r="BA186" s="1"/>
      <c r="BB186" s="1"/>
      <c r="BC186" s="1"/>
      <c r="BD186" s="1"/>
    </row>
    <row r="187" spans="53:56" s="3" customFormat="1" ht="12.75">
      <c r="BA187" s="1"/>
      <c r="BB187" s="1"/>
      <c r="BC187" s="1"/>
      <c r="BD187" s="1"/>
    </row>
    <row r="188" spans="53:56" s="3" customFormat="1" ht="12.75">
      <c r="BA188" s="1"/>
      <c r="BB188" s="1"/>
      <c r="BC188" s="1"/>
      <c r="BD188" s="1"/>
    </row>
    <row r="189" spans="53:56" s="3" customFormat="1" ht="12.75">
      <c r="BA189" s="1"/>
      <c r="BB189" s="1"/>
      <c r="BC189" s="1"/>
      <c r="BD189" s="1"/>
    </row>
    <row r="190" spans="53:56" s="3" customFormat="1" ht="12.75">
      <c r="BA190" s="1"/>
      <c r="BB190" s="1"/>
      <c r="BC190" s="1"/>
      <c r="BD190" s="1"/>
    </row>
    <row r="191" spans="53:56" s="3" customFormat="1" ht="12.75">
      <c r="BA191" s="1"/>
      <c r="BB191" s="1"/>
      <c r="BC191" s="1"/>
      <c r="BD191" s="1"/>
    </row>
    <row r="192" spans="53:56" s="3" customFormat="1" ht="12.75">
      <c r="BA192" s="1"/>
      <c r="BB192" s="1"/>
      <c r="BC192" s="1"/>
      <c r="BD192" s="1"/>
    </row>
    <row r="193" spans="53:56" s="3" customFormat="1" ht="12.75">
      <c r="BA193" s="1"/>
      <c r="BB193" s="1"/>
      <c r="BC193" s="1"/>
      <c r="BD193" s="1"/>
    </row>
    <row r="194" spans="53:56" s="3" customFormat="1" ht="12.75">
      <c r="BA194" s="1"/>
      <c r="BB194" s="1"/>
      <c r="BC194" s="1"/>
      <c r="BD194" s="1"/>
    </row>
    <row r="195" spans="53:56" s="3" customFormat="1" ht="12.75">
      <c r="BA195" s="1"/>
      <c r="BB195" s="1"/>
      <c r="BC195" s="1"/>
      <c r="BD195" s="1"/>
    </row>
    <row r="196" spans="53:56" s="3" customFormat="1" ht="12.75">
      <c r="BA196" s="1"/>
      <c r="BB196" s="1"/>
      <c r="BC196" s="1"/>
      <c r="BD196" s="1"/>
    </row>
    <row r="197" spans="53:56" s="3" customFormat="1" ht="12.75">
      <c r="BA197" s="1"/>
      <c r="BB197" s="1"/>
      <c r="BC197" s="1"/>
      <c r="BD197" s="1"/>
    </row>
    <row r="198" spans="53:56" s="3" customFormat="1" ht="12.75">
      <c r="BA198" s="1"/>
      <c r="BB198" s="1"/>
      <c r="BC198" s="1"/>
      <c r="BD198" s="1"/>
    </row>
    <row r="199" spans="53:56" s="3" customFormat="1" ht="12.75">
      <c r="BA199" s="1"/>
      <c r="BB199" s="1"/>
      <c r="BC199" s="1"/>
      <c r="BD199" s="1"/>
    </row>
    <row r="200" spans="53:56" s="3" customFormat="1" ht="12.75">
      <c r="BA200" s="1"/>
      <c r="BB200" s="1"/>
      <c r="BC200" s="1"/>
      <c r="BD200" s="1"/>
    </row>
    <row r="201" spans="53:56" s="3" customFormat="1" ht="12.75">
      <c r="BA201" s="1"/>
      <c r="BB201" s="1"/>
      <c r="BC201" s="1"/>
      <c r="BD201" s="1"/>
    </row>
    <row r="202" spans="53:56" s="3" customFormat="1" ht="12.75">
      <c r="BA202" s="1"/>
      <c r="BB202" s="1"/>
      <c r="BC202" s="1"/>
      <c r="BD202" s="1"/>
    </row>
    <row r="203" spans="53:56" s="3" customFormat="1" ht="12.75">
      <c r="BA203" s="1"/>
      <c r="BB203" s="1"/>
      <c r="BC203" s="1"/>
      <c r="BD203" s="1"/>
    </row>
    <row r="204" spans="53:56" s="3" customFormat="1" ht="12.75">
      <c r="BA204" s="1"/>
      <c r="BB204" s="1"/>
      <c r="BC204" s="1"/>
      <c r="BD204" s="1"/>
    </row>
    <row r="205" spans="53:56" s="3" customFormat="1" ht="12.75">
      <c r="BA205" s="1"/>
      <c r="BB205" s="1"/>
      <c r="BC205" s="1"/>
      <c r="BD205" s="1"/>
    </row>
    <row r="206" spans="53:56" s="3" customFormat="1" ht="12.75">
      <c r="BA206" s="1"/>
      <c r="BB206" s="1"/>
      <c r="BC206" s="1"/>
      <c r="BD206" s="1"/>
    </row>
    <row r="207" spans="53:56" s="3" customFormat="1" ht="12.75">
      <c r="BA207" s="1"/>
      <c r="BB207" s="1"/>
      <c r="BC207" s="1"/>
      <c r="BD207" s="1"/>
    </row>
    <row r="208" spans="53:56" s="3" customFormat="1" ht="12.75">
      <c r="BA208" s="1"/>
      <c r="BB208" s="1"/>
      <c r="BC208" s="1"/>
      <c r="BD208" s="1"/>
    </row>
    <row r="209" spans="53:56" s="3" customFormat="1" ht="12.75">
      <c r="BA209" s="1"/>
      <c r="BB209" s="1"/>
      <c r="BC209" s="1"/>
      <c r="BD209" s="1"/>
    </row>
    <row r="210" spans="53:56" s="3" customFormat="1" ht="12.75">
      <c r="BA210" s="1"/>
      <c r="BB210" s="1"/>
      <c r="BC210" s="1"/>
      <c r="BD210" s="1"/>
    </row>
    <row r="211" spans="53:56" s="3" customFormat="1" ht="12.75">
      <c r="BA211" s="1"/>
      <c r="BB211" s="1"/>
      <c r="BC211" s="1"/>
      <c r="BD211" s="1"/>
    </row>
    <row r="212" spans="53:56" s="3" customFormat="1" ht="12.75">
      <c r="BA212" s="1"/>
      <c r="BB212" s="1"/>
      <c r="BC212" s="1"/>
      <c r="BD212" s="1"/>
    </row>
    <row r="213" spans="53:56" s="3" customFormat="1" ht="12.75">
      <c r="BA213" s="1"/>
      <c r="BB213" s="1"/>
      <c r="BC213" s="1"/>
      <c r="BD213" s="1"/>
    </row>
    <row r="214" spans="53:56" s="3" customFormat="1" ht="12.75">
      <c r="BA214" s="1"/>
      <c r="BB214" s="1"/>
      <c r="BC214" s="1"/>
      <c r="BD214" s="1"/>
    </row>
    <row r="215" spans="53:56" s="3" customFormat="1" ht="12.75">
      <c r="BA215" s="1"/>
      <c r="BB215" s="1"/>
      <c r="BC215" s="1"/>
      <c r="BD215" s="1"/>
    </row>
    <row r="216" spans="53:56" s="3" customFormat="1" ht="12.75">
      <c r="BA216" s="1"/>
      <c r="BB216" s="1"/>
      <c r="BC216" s="1"/>
      <c r="BD216" s="1"/>
    </row>
    <row r="217" spans="53:56" s="3" customFormat="1" ht="12.75">
      <c r="BA217" s="1"/>
      <c r="BB217" s="1"/>
      <c r="BC217" s="1"/>
      <c r="BD217" s="1"/>
    </row>
    <row r="218" spans="53:56" s="3" customFormat="1" ht="12.75">
      <c r="BA218" s="1"/>
      <c r="BB218" s="1"/>
      <c r="BC218" s="1"/>
      <c r="BD218" s="1"/>
    </row>
    <row r="219" spans="53:56" s="3" customFormat="1" ht="12.75">
      <c r="BA219" s="1"/>
      <c r="BB219" s="1"/>
      <c r="BC219" s="1"/>
      <c r="BD219" s="1"/>
    </row>
    <row r="220" spans="53:56" s="3" customFormat="1" ht="12.75">
      <c r="BA220" s="1"/>
      <c r="BB220" s="1"/>
      <c r="BC220" s="1"/>
      <c r="BD220" s="1"/>
    </row>
    <row r="221" spans="53:56" s="3" customFormat="1" ht="12.75">
      <c r="BA221" s="1"/>
      <c r="BB221" s="1"/>
      <c r="BC221" s="1"/>
      <c r="BD221" s="1"/>
    </row>
    <row r="222" spans="53:56" s="3" customFormat="1" ht="12.75">
      <c r="BA222" s="1"/>
      <c r="BB222" s="1"/>
      <c r="BC222" s="1"/>
      <c r="BD222" s="1"/>
    </row>
    <row r="223" spans="53:56" s="3" customFormat="1" ht="12.75">
      <c r="BA223" s="1"/>
      <c r="BB223" s="1"/>
      <c r="BC223" s="1"/>
      <c r="BD223" s="1"/>
    </row>
    <row r="224" spans="53:56" s="3" customFormat="1" ht="12.75">
      <c r="BA224" s="1"/>
      <c r="BB224" s="1"/>
      <c r="BC224" s="1"/>
      <c r="BD224" s="1"/>
    </row>
    <row r="225" spans="53:56" s="3" customFormat="1" ht="12.75">
      <c r="BA225" s="1"/>
      <c r="BB225" s="1"/>
      <c r="BC225" s="1"/>
      <c r="BD225" s="1"/>
    </row>
    <row r="226" spans="53:56" s="3" customFormat="1" ht="12.75">
      <c r="BA226" s="1"/>
      <c r="BB226" s="1"/>
      <c r="BC226" s="1"/>
      <c r="BD226" s="1"/>
    </row>
    <row r="227" spans="53:56" s="3" customFormat="1" ht="12.75">
      <c r="BA227" s="1"/>
      <c r="BB227" s="1"/>
      <c r="BC227" s="1"/>
      <c r="BD227" s="1"/>
    </row>
    <row r="228" spans="53:56" s="3" customFormat="1" ht="12.75">
      <c r="BA228" s="1"/>
      <c r="BB228" s="1"/>
      <c r="BC228" s="1"/>
      <c r="BD228" s="1"/>
    </row>
    <row r="229" spans="53:56" s="3" customFormat="1" ht="12.75">
      <c r="BA229" s="1"/>
      <c r="BB229" s="1"/>
      <c r="BC229" s="1"/>
      <c r="BD229" s="1"/>
    </row>
    <row r="230" spans="53:56" s="3" customFormat="1" ht="12.75">
      <c r="BA230" s="1"/>
      <c r="BB230" s="1"/>
      <c r="BC230" s="1"/>
      <c r="BD230" s="1"/>
    </row>
    <row r="231" spans="53:56" s="3" customFormat="1" ht="12.75">
      <c r="BA231" s="1"/>
      <c r="BB231" s="1"/>
      <c r="BC231" s="1"/>
      <c r="BD231" s="1"/>
    </row>
    <row r="232" spans="53:56" s="3" customFormat="1" ht="12.75">
      <c r="BA232" s="1"/>
      <c r="BB232" s="1"/>
      <c r="BC232" s="1"/>
      <c r="BD232" s="1"/>
    </row>
    <row r="233" spans="53:56" s="3" customFormat="1" ht="12.75">
      <c r="BA233" s="1"/>
      <c r="BB233" s="1"/>
      <c r="BC233" s="1"/>
      <c r="BD233" s="1"/>
    </row>
    <row r="234" spans="53:56" s="3" customFormat="1" ht="12.75">
      <c r="BA234" s="1"/>
      <c r="BB234" s="1"/>
      <c r="BC234" s="1"/>
      <c r="BD234" s="1"/>
    </row>
    <row r="235" spans="53:56" s="3" customFormat="1" ht="12.75">
      <c r="BA235" s="1"/>
      <c r="BB235" s="1"/>
      <c r="BC235" s="1"/>
      <c r="BD235" s="1"/>
    </row>
    <row r="236" spans="53:56" s="3" customFormat="1" ht="12.75">
      <c r="BA236" s="1"/>
      <c r="BB236" s="1"/>
      <c r="BC236" s="1"/>
      <c r="BD236" s="1"/>
    </row>
    <row r="237" spans="53:56" s="3" customFormat="1" ht="12.75">
      <c r="BA237" s="1"/>
      <c r="BB237" s="1"/>
      <c r="BC237" s="1"/>
      <c r="BD237" s="1"/>
    </row>
    <row r="238" spans="53:56" s="3" customFormat="1" ht="12.75">
      <c r="BA238" s="1"/>
      <c r="BB238" s="1"/>
      <c r="BC238" s="1"/>
      <c r="BD238" s="1"/>
    </row>
    <row r="239" spans="53:56" s="3" customFormat="1" ht="12.75">
      <c r="BA239" s="1"/>
      <c r="BB239" s="1"/>
      <c r="BC239" s="1"/>
      <c r="BD239" s="1"/>
    </row>
    <row r="240" spans="53:56" s="3" customFormat="1" ht="12.75">
      <c r="BA240" s="1"/>
      <c r="BB240" s="1"/>
      <c r="BC240" s="1"/>
      <c r="BD240" s="1"/>
    </row>
    <row r="241" spans="53:56" s="3" customFormat="1" ht="12.75">
      <c r="BA241" s="1"/>
      <c r="BB241" s="1"/>
      <c r="BC241" s="1"/>
      <c r="BD241" s="1"/>
    </row>
    <row r="242" spans="53:56" s="3" customFormat="1" ht="12.75">
      <c r="BA242" s="1"/>
      <c r="BB242" s="1"/>
      <c r="BC242" s="1"/>
      <c r="BD242" s="1"/>
    </row>
    <row r="243" spans="53:56" s="3" customFormat="1" ht="12.75">
      <c r="BA243" s="1"/>
      <c r="BB243" s="1"/>
      <c r="BC243" s="1"/>
      <c r="BD243" s="1"/>
    </row>
    <row r="244" spans="53:56" s="3" customFormat="1" ht="12.75">
      <c r="BA244" s="1"/>
      <c r="BB244" s="1"/>
      <c r="BC244" s="1"/>
      <c r="BD244" s="1"/>
    </row>
    <row r="245" spans="53:56" s="3" customFormat="1" ht="12.75">
      <c r="BA245" s="1"/>
      <c r="BB245" s="1"/>
      <c r="BC245" s="1"/>
      <c r="BD245" s="1"/>
    </row>
    <row r="246" spans="53:56" s="3" customFormat="1" ht="12.75">
      <c r="BA246" s="1"/>
      <c r="BB246" s="1"/>
      <c r="BC246" s="1"/>
      <c r="BD246" s="1"/>
    </row>
    <row r="247" spans="53:56" s="3" customFormat="1" ht="12.75">
      <c r="BA247" s="1"/>
      <c r="BB247" s="1"/>
      <c r="BC247" s="1"/>
      <c r="BD247" s="1"/>
    </row>
    <row r="248" spans="53:56" s="3" customFormat="1" ht="12.75">
      <c r="BA248" s="1"/>
      <c r="BB248" s="1"/>
      <c r="BC248" s="1"/>
      <c r="BD248" s="1"/>
    </row>
    <row r="249" spans="53:56" s="3" customFormat="1" ht="12.75">
      <c r="BA249" s="1"/>
      <c r="BB249" s="1"/>
      <c r="BC249" s="1"/>
      <c r="BD249" s="1"/>
    </row>
    <row r="250" spans="53:56" s="3" customFormat="1" ht="12.75">
      <c r="BA250" s="1"/>
      <c r="BB250" s="1"/>
      <c r="BC250" s="1"/>
      <c r="BD250" s="1"/>
    </row>
    <row r="251" spans="53:56" s="3" customFormat="1" ht="12.75">
      <c r="BA251" s="1"/>
      <c r="BB251" s="1"/>
      <c r="BC251" s="1"/>
      <c r="BD251" s="1"/>
    </row>
    <row r="252" spans="53:56" s="3" customFormat="1" ht="12.75">
      <c r="BA252" s="1"/>
      <c r="BB252" s="1"/>
      <c r="BC252" s="1"/>
      <c r="BD252" s="1"/>
    </row>
    <row r="253" spans="53:56" s="3" customFormat="1" ht="12.75">
      <c r="BA253" s="1"/>
      <c r="BB253" s="1"/>
      <c r="BC253" s="1"/>
      <c r="BD253" s="1"/>
    </row>
    <row r="254" spans="53:56" s="3" customFormat="1" ht="12.75">
      <c r="BA254" s="1"/>
      <c r="BB254" s="1"/>
      <c r="BC254" s="1"/>
      <c r="BD254" s="1"/>
    </row>
    <row r="255" spans="53:56" s="3" customFormat="1" ht="12.75">
      <c r="BA255" s="1"/>
      <c r="BB255" s="1"/>
      <c r="BC255" s="1"/>
      <c r="BD255" s="1"/>
    </row>
    <row r="256" spans="53:56" s="3" customFormat="1" ht="12.75">
      <c r="BA256" s="1"/>
      <c r="BB256" s="1"/>
      <c r="BC256" s="1"/>
      <c r="BD256" s="1"/>
    </row>
    <row r="257" spans="53:56" s="3" customFormat="1" ht="12.75">
      <c r="BA257" s="1"/>
      <c r="BB257" s="1"/>
      <c r="BC257" s="1"/>
      <c r="BD257" s="1"/>
    </row>
    <row r="258" spans="53:56" s="3" customFormat="1" ht="12.75">
      <c r="BA258" s="1"/>
      <c r="BB258" s="1"/>
      <c r="BC258" s="1"/>
      <c r="BD258" s="1"/>
    </row>
    <row r="259" spans="53:56" s="3" customFormat="1" ht="12.75">
      <c r="BA259" s="1"/>
      <c r="BB259" s="1"/>
      <c r="BC259" s="1"/>
      <c r="BD259" s="1"/>
    </row>
    <row r="260" spans="53:56" s="3" customFormat="1" ht="12.75">
      <c r="BA260" s="1"/>
      <c r="BB260" s="1"/>
      <c r="BC260" s="1"/>
      <c r="BD260" s="1"/>
    </row>
    <row r="261" spans="53:56" s="3" customFormat="1" ht="12.75">
      <c r="BA261" s="1"/>
      <c r="BB261" s="1"/>
      <c r="BC261" s="1"/>
      <c r="BD261" s="1"/>
    </row>
    <row r="262" spans="53:56" s="3" customFormat="1" ht="12.75">
      <c r="BA262" s="1"/>
      <c r="BB262" s="1"/>
      <c r="BC262" s="1"/>
      <c r="BD262" s="1"/>
    </row>
    <row r="263" spans="53:56" s="3" customFormat="1" ht="12.75">
      <c r="BA263" s="1"/>
      <c r="BB263" s="1"/>
      <c r="BC263" s="1"/>
      <c r="BD263" s="1"/>
    </row>
    <row r="264" spans="53:56" s="3" customFormat="1" ht="12.75">
      <c r="BA264" s="1"/>
      <c r="BB264" s="1"/>
      <c r="BC264" s="1"/>
      <c r="BD264" s="1"/>
    </row>
    <row r="265" spans="53:56" s="3" customFormat="1" ht="12.75">
      <c r="BA265" s="1"/>
      <c r="BB265" s="1"/>
      <c r="BC265" s="1"/>
      <c r="BD265" s="1"/>
    </row>
    <row r="266" spans="53:56" s="3" customFormat="1" ht="12.75">
      <c r="BA266" s="1"/>
      <c r="BB266" s="1"/>
      <c r="BC266" s="1"/>
      <c r="BD266" s="1"/>
    </row>
    <row r="267" spans="53:56" s="3" customFormat="1" ht="12.75">
      <c r="BA267" s="1"/>
      <c r="BB267" s="1"/>
      <c r="BC267" s="1"/>
      <c r="BD267" s="1"/>
    </row>
    <row r="268" spans="53:56" s="3" customFormat="1" ht="12.75">
      <c r="BA268" s="1"/>
      <c r="BB268" s="1"/>
      <c r="BC268" s="1"/>
      <c r="BD268" s="1"/>
    </row>
    <row r="269" spans="53:56" s="3" customFormat="1" ht="12.75">
      <c r="BA269" s="1"/>
      <c r="BB269" s="1"/>
      <c r="BC269" s="1"/>
      <c r="BD269" s="1"/>
    </row>
    <row r="270" spans="53:56" s="3" customFormat="1" ht="12.75">
      <c r="BA270" s="1"/>
      <c r="BB270" s="1"/>
      <c r="BC270" s="1"/>
      <c r="BD270" s="1"/>
    </row>
    <row r="271" spans="53:56" s="3" customFormat="1" ht="12.75">
      <c r="BA271" s="1"/>
      <c r="BB271" s="1"/>
      <c r="BC271" s="1"/>
      <c r="BD271" s="1"/>
    </row>
    <row r="272" spans="53:56" s="3" customFormat="1" ht="12.75">
      <c r="BA272" s="1"/>
      <c r="BB272" s="1"/>
      <c r="BC272" s="1"/>
      <c r="BD272" s="1"/>
    </row>
    <row r="273" spans="53:56" s="3" customFormat="1" ht="12.75">
      <c r="BA273" s="1"/>
      <c r="BB273" s="1"/>
      <c r="BC273" s="1"/>
      <c r="BD273" s="1"/>
    </row>
    <row r="274" spans="53:56" s="3" customFormat="1" ht="12.75">
      <c r="BA274" s="1"/>
      <c r="BB274" s="1"/>
      <c r="BC274" s="1"/>
      <c r="BD274" s="1"/>
    </row>
    <row r="275" spans="53:56" s="3" customFormat="1" ht="12.75">
      <c r="BA275" s="1"/>
      <c r="BB275" s="1"/>
      <c r="BC275" s="1"/>
      <c r="BD275" s="1"/>
    </row>
    <row r="276" spans="53:56" s="3" customFormat="1" ht="12.75">
      <c r="BA276" s="1"/>
      <c r="BB276" s="1"/>
      <c r="BC276" s="1"/>
      <c r="BD276" s="1"/>
    </row>
    <row r="277" spans="53:56" s="3" customFormat="1" ht="12.75">
      <c r="BA277" s="1"/>
      <c r="BB277" s="1"/>
      <c r="BC277" s="1"/>
      <c r="BD277" s="1"/>
    </row>
    <row r="278" spans="53:56" s="3" customFormat="1" ht="12.75">
      <c r="BA278" s="1"/>
      <c r="BB278" s="1"/>
      <c r="BC278" s="1"/>
      <c r="BD278" s="1"/>
    </row>
    <row r="279" spans="53:56" s="3" customFormat="1" ht="12.75">
      <c r="BA279" s="1"/>
      <c r="BB279" s="1"/>
      <c r="BC279" s="1"/>
      <c r="BD279" s="1"/>
    </row>
    <row r="280" spans="53:56" s="3" customFormat="1" ht="12.75">
      <c r="BA280" s="1"/>
      <c r="BB280" s="1"/>
      <c r="BC280" s="1"/>
      <c r="BD280" s="1"/>
    </row>
    <row r="281" spans="53:56" s="3" customFormat="1" ht="12.75">
      <c r="BA281" s="1"/>
      <c r="BB281" s="1"/>
      <c r="BC281" s="1"/>
      <c r="BD281" s="1"/>
    </row>
    <row r="282" spans="53:56" s="3" customFormat="1" ht="12.75">
      <c r="BA282" s="1"/>
      <c r="BB282" s="1"/>
      <c r="BC282" s="1"/>
      <c r="BD282" s="1"/>
    </row>
    <row r="283" spans="53:56" s="3" customFormat="1" ht="12.75">
      <c r="BA283" s="1"/>
      <c r="BB283" s="1"/>
      <c r="BC283" s="1"/>
      <c r="BD283" s="1"/>
    </row>
    <row r="284" spans="53:56" s="3" customFormat="1" ht="12.75">
      <c r="BA284" s="1"/>
      <c r="BB284" s="1"/>
      <c r="BC284" s="1"/>
      <c r="BD284" s="1"/>
    </row>
    <row r="285" spans="53:56" s="3" customFormat="1" ht="12.75">
      <c r="BA285" s="1"/>
      <c r="BB285" s="1"/>
      <c r="BC285" s="1"/>
      <c r="BD285" s="1"/>
    </row>
    <row r="286" spans="53:56" s="3" customFormat="1" ht="12.75">
      <c r="BA286" s="1"/>
      <c r="BB286" s="1"/>
      <c r="BC286" s="1"/>
      <c r="BD286" s="1"/>
    </row>
    <row r="287" spans="53:56" s="3" customFormat="1" ht="12.75">
      <c r="BA287" s="1"/>
      <c r="BB287" s="1"/>
      <c r="BC287" s="1"/>
      <c r="BD287" s="1"/>
    </row>
  </sheetData>
  <sheetProtection/>
  <printOptions/>
  <pageMargins left="0.75" right="0.75" top="1" bottom="1" header="0.4921259845" footer="0.4921259845"/>
  <pageSetup horizontalDpi="300" verticalDpi="300" orientation="portrait" paperSize="9" scale="45" r:id="rId2"/>
  <headerFooter alignWithMargins="0">
    <oddHeader>&amp;L&amp;"Arial,Fett"NEC-Deutschland &amp;C&amp;D&amp;RSeite &amp;P</oddHeader>
    <oddFooter>&amp;CErstellt von Huber Manfred &amp;D&amp;RSeite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SDS</cp:lastModifiedBy>
  <cp:lastPrinted>2006-05-30T05:44:16Z</cp:lastPrinted>
  <dcterms:created xsi:type="dcterms:W3CDTF">2006-01-23T13:42:02Z</dcterms:created>
  <dcterms:modified xsi:type="dcterms:W3CDTF">2006-05-30T05:44:47Z</dcterms:modified>
  <cp:category/>
  <cp:version/>
  <cp:contentType/>
  <cp:contentStatus/>
</cp:coreProperties>
</file>